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ЭтаКнига" defaultThemeVersion="124226"/>
  <bookViews>
    <workbookView xWindow="240" yWindow="885" windowWidth="14805" windowHeight="7230" activeTab="5"/>
  </bookViews>
  <sheets>
    <sheet name="Титул" sheetId="4" r:id="rId1"/>
    <sheet name="Форма 1" sheetId="11" r:id="rId2"/>
    <sheet name="Форма 2" sheetId="12" r:id="rId3"/>
    <sheet name="Форма 3" sheetId="5" r:id="rId4"/>
    <sheet name="Форма 4" sheetId="13" r:id="rId5"/>
    <sheet name="Форма 5" sheetId="7" r:id="rId6"/>
    <sheet name="Форма 6" sheetId="8" r:id="rId7"/>
    <sheet name="Форма 7" sheetId="14" r:id="rId8"/>
  </sheets>
  <externalReferences>
    <externalReference r:id="rId9"/>
  </externalReferences>
  <definedNames>
    <definedName name="_xlnm.Print_Area" localSheetId="0">Титул!$A$1:$N$22</definedName>
    <definedName name="_xlnm.Print_Area" localSheetId="6">'Форма 6'!$A$1:$F$13</definedName>
  </definedNames>
  <calcPr calcId="124519" refMode="R1C1"/>
</workbook>
</file>

<file path=xl/calcChain.xml><?xml version="1.0" encoding="utf-8"?>
<calcChain xmlns="http://schemas.openxmlformats.org/spreadsheetml/2006/main">
  <c r="K25" i="13"/>
  <c r="J25"/>
  <c r="K23"/>
  <c r="J23"/>
  <c r="K21"/>
  <c r="J21"/>
  <c r="K19"/>
  <c r="J19"/>
  <c r="K16"/>
  <c r="J16"/>
  <c r="K13"/>
  <c r="J13"/>
  <c r="K11"/>
  <c r="J11"/>
  <c r="K9"/>
  <c r="J9"/>
  <c r="K8"/>
  <c r="J8"/>
  <c r="F74" i="12"/>
  <c r="G74" s="1"/>
  <c r="E74"/>
  <c r="F72"/>
  <c r="G72" s="1"/>
  <c r="E72"/>
  <c r="F71"/>
  <c r="G71" s="1"/>
  <c r="E71"/>
  <c r="F63"/>
  <c r="E63"/>
  <c r="G63" s="1"/>
  <c r="F61"/>
  <c r="G61" s="1"/>
  <c r="E61"/>
  <c r="F60"/>
  <c r="G60" s="1"/>
  <c r="E60"/>
  <c r="F53"/>
  <c r="G53" s="1"/>
  <c r="E53"/>
  <c r="F51"/>
  <c r="G51" s="1"/>
  <c r="E51"/>
  <c r="F50"/>
  <c r="G50" s="1"/>
  <c r="E50"/>
  <c r="G46"/>
  <c r="G44"/>
  <c r="G43"/>
  <c r="F41"/>
  <c r="G41" s="1"/>
  <c r="E41"/>
  <c r="G37"/>
  <c r="F33"/>
  <c r="E33"/>
  <c r="F32"/>
  <c r="G32" s="1"/>
  <c r="E32"/>
  <c r="F30"/>
  <c r="G30" s="1"/>
  <c r="E30"/>
  <c r="F29"/>
  <c r="G29" s="1"/>
  <c r="E29"/>
  <c r="G26"/>
  <c r="G23"/>
  <c r="G22"/>
  <c r="F20"/>
  <c r="G20" s="1"/>
  <c r="E20"/>
  <c r="F19"/>
  <c r="G19" s="1"/>
  <c r="E19"/>
  <c r="E17"/>
  <c r="F16"/>
  <c r="G16" s="1"/>
  <c r="E16"/>
  <c r="F15"/>
  <c r="G15" s="1"/>
  <c r="E15"/>
  <c r="F14"/>
  <c r="E14"/>
  <c r="F12"/>
  <c r="G12" s="1"/>
  <c r="E12"/>
  <c r="F11"/>
  <c r="G11" s="1"/>
  <c r="E11"/>
  <c r="F9"/>
  <c r="G9" s="1"/>
  <c r="E9"/>
  <c r="E8" s="1"/>
  <c r="F8"/>
  <c r="G8" s="1"/>
  <c r="Q39" i="11"/>
  <c r="P39"/>
  <c r="Q38"/>
  <c r="P38"/>
  <c r="O37"/>
  <c r="P37" s="1"/>
  <c r="N37"/>
  <c r="M37"/>
  <c r="O36"/>
  <c r="Q36" s="1"/>
  <c r="N36"/>
  <c r="M36"/>
  <c r="Q35"/>
  <c r="P35"/>
  <c r="Q34"/>
  <c r="P34"/>
  <c r="O33"/>
  <c r="P33" s="1"/>
  <c r="N33"/>
  <c r="M33"/>
  <c r="O32"/>
  <c r="Q32" s="1"/>
  <c r="N32"/>
  <c r="M32"/>
  <c r="Q31"/>
  <c r="P31"/>
  <c r="O30"/>
  <c r="P30" s="1"/>
  <c r="N30"/>
  <c r="M30"/>
  <c r="Q29"/>
  <c r="Q28"/>
  <c r="O27"/>
  <c r="Q27" s="1"/>
  <c r="N27"/>
  <c r="M27"/>
  <c r="Q26"/>
  <c r="P26"/>
  <c r="Q25"/>
  <c r="Q24"/>
  <c r="Q23"/>
  <c r="P23"/>
  <c r="Q22"/>
  <c r="Q21"/>
  <c r="P21"/>
  <c r="Q20"/>
  <c r="P20"/>
  <c r="Q19"/>
  <c r="P19"/>
  <c r="O18"/>
  <c r="P18" s="1"/>
  <c r="N18"/>
  <c r="M18"/>
  <c r="P17"/>
  <c r="O17"/>
  <c r="Q17" s="1"/>
  <c r="N17"/>
  <c r="M17"/>
  <c r="Q16"/>
  <c r="P16"/>
  <c r="Q15"/>
  <c r="Q14"/>
  <c r="Q13"/>
  <c r="Q12"/>
  <c r="P12"/>
  <c r="Q11"/>
  <c r="P11"/>
  <c r="O10"/>
  <c r="Q10" s="1"/>
  <c r="N10"/>
  <c r="M10"/>
  <c r="O9"/>
  <c r="P9" s="1"/>
  <c r="N9"/>
  <c r="M9"/>
  <c r="O8"/>
  <c r="Q8" s="1"/>
  <c r="N8"/>
  <c r="M8"/>
  <c r="O7"/>
  <c r="Q7" s="1"/>
  <c r="N7"/>
  <c r="M7"/>
  <c r="P7" s="1"/>
  <c r="P8" l="1"/>
  <c r="Q9"/>
  <c r="P10"/>
  <c r="Q18"/>
  <c r="Q30"/>
  <c r="P32"/>
  <c r="Q33"/>
  <c r="P36"/>
  <c r="Q37"/>
</calcChain>
</file>

<file path=xl/sharedStrings.xml><?xml version="1.0" encoding="utf-8"?>
<sst xmlns="http://schemas.openxmlformats.org/spreadsheetml/2006/main" count="886" uniqueCount="428">
  <si>
    <t>Код аналитической программной классификации</t>
  </si>
  <si>
    <t>ГРБС</t>
  </si>
  <si>
    <t>Наименование муниципальной услуги (работы)</t>
  </si>
  <si>
    <t>Наименование показателя</t>
  </si>
  <si>
    <t xml:space="preserve">Единица измерения </t>
  </si>
  <si>
    <t>МП</t>
  </si>
  <si>
    <t>Пп</t>
  </si>
  <si>
    <t>Наименование меры                                        государственного регулирования</t>
  </si>
  <si>
    <t>Показатель применения меры</t>
  </si>
  <si>
    <t>03</t>
  </si>
  <si>
    <t>Организация библиотечного обслуживания населения</t>
  </si>
  <si>
    <t>1</t>
  </si>
  <si>
    <t>938</t>
  </si>
  <si>
    <t xml:space="preserve">Расходы бюджета муниципального образования на оказание муниципальной услуги </t>
  </si>
  <si>
    <t>тыс. руб.</t>
  </si>
  <si>
    <t>2</t>
  </si>
  <si>
    <t>Расходы бюджета МО "Город Воткинск"  на выполнение работы</t>
  </si>
  <si>
    <t>Расходы бюджета МО "Город Воткинск" на оказание муниципальной услуги</t>
  </si>
  <si>
    <t>Расходы бюджета муниципального района на выполнение работы</t>
  </si>
  <si>
    <t>Форма 4.</t>
  </si>
  <si>
    <t xml:space="preserve">Отчет о выполнении сводных показателей муниципальных заданий на оказание муниципальных услуг (выполнение работ) </t>
  </si>
  <si>
    <t>Факт по состоянию на конец отчетного периода</t>
  </si>
  <si>
    <t>% исполнения к плану на отчетный год</t>
  </si>
  <si>
    <t>% исполнения к плану на отчетный период</t>
  </si>
  <si>
    <t>Наименование муниципальной программы, подпрограммы, основного мероприятия, мероприятия</t>
  </si>
  <si>
    <t>Ответственный исполнитель, соисполнитель</t>
  </si>
  <si>
    <t>Код бюджетной классификации</t>
  </si>
  <si>
    <t>Расходы бюджета муниципального образования, тыс. рублей</t>
  </si>
  <si>
    <t>ОМ</t>
  </si>
  <si>
    <t>М</t>
  </si>
  <si>
    <t>Рз</t>
  </si>
  <si>
    <t>Пр</t>
  </si>
  <si>
    <t>ЦС</t>
  </si>
  <si>
    <t>ВР</t>
  </si>
  <si>
    <t xml:space="preserve">Развитие культуры </t>
  </si>
  <si>
    <t>Всего</t>
  </si>
  <si>
    <t>Управление культуры, спорта и молодежной политики Администрации города Вокткинска</t>
  </si>
  <si>
    <t>Библиотечное обслуживание населения</t>
  </si>
  <si>
    <t>Управление культуры, спорта и молодежной политики Администрации города Воткинска</t>
  </si>
  <si>
    <t>08</t>
  </si>
  <si>
    <t>01</t>
  </si>
  <si>
    <t>Оказание муниципальной услуги по библиотечно информационному обслуживанияю населения</t>
  </si>
  <si>
    <t>04</t>
  </si>
  <si>
    <t>Организация досуга, предоставление услуг организаций культуры и доступа к музейным фондам</t>
  </si>
  <si>
    <t>Организация и проведение массовых городских и культурно-досуговых мероприятий</t>
  </si>
  <si>
    <t>02</t>
  </si>
  <si>
    <t>Предоставление муниципальных услуг (выполнение работ) муниципальными культурно-досуговыми учреждениями</t>
  </si>
  <si>
    <t>621</t>
  </si>
  <si>
    <t>Оказание муниципальной услуги по предоставлению доступа населения к музейным коллекциям (фондам)</t>
  </si>
  <si>
    <t xml:space="preserve">Управление культуры, спорта и молодежной политики Администрации города Вокткинска </t>
  </si>
  <si>
    <t>5</t>
  </si>
  <si>
    <t xml:space="preserve">Обеспечение финансовой работы , по средствам финансирования содержания муниципального казенного учреждения "Централизованная бухгалтерия учреждений культуры, спорта и молодежной политики" города Воткинска </t>
  </si>
  <si>
    <t>Управление культуры, спорта и молодежной политики Администрации города Вокткинска, МКУ "ЦБУКС и МП"</t>
  </si>
  <si>
    <t>Форма 1</t>
  </si>
  <si>
    <t>Отчет об использовании бюджетных ассигнований бюджета муниципального образования на реализацию мунципальной программы</t>
  </si>
  <si>
    <t>И</t>
  </si>
  <si>
    <t>Кассовые расходы, %</t>
  </si>
  <si>
    <t>Кассовое исполнение на конец отчетного периода</t>
  </si>
  <si>
    <t>Наименование муниципальной программы, подпрограммы</t>
  </si>
  <si>
    <t>Источник финансирования</t>
  </si>
  <si>
    <t>Развитие культуры</t>
  </si>
  <si>
    <t>бюджет МО "Город Воткинск"</t>
  </si>
  <si>
    <t>в том числе:</t>
  </si>
  <si>
    <t>собственные средства бюджета МО "Город Воткинск"</t>
  </si>
  <si>
    <t>субсидии из бюджета Удмуртской Республики</t>
  </si>
  <si>
    <t>субвенции из бюджета Удмуртской Республики</t>
  </si>
  <si>
    <t>приносящая доход деятельность</t>
  </si>
  <si>
    <t>средства бюджета Удмуртской Республики, планируемые к привлечению</t>
  </si>
  <si>
    <t xml:space="preserve">иные источники </t>
  </si>
  <si>
    <t>иные источники</t>
  </si>
  <si>
    <t>Форма 2</t>
  </si>
  <si>
    <t>Оценка расходов, тыс. руб.</t>
  </si>
  <si>
    <t>Отношение фактических расходов к оценке расходов, %</t>
  </si>
  <si>
    <t>Оценка расходов согласно муниципальной программе</t>
  </si>
  <si>
    <t>Фактические расходы на отчетную дату</t>
  </si>
  <si>
    <t>612</t>
  </si>
  <si>
    <t>Комплектование библиотечных фондов</t>
  </si>
  <si>
    <t>субсидии из бюджета Российской Федерации</t>
  </si>
  <si>
    <t>Количество посещений</t>
  </si>
  <si>
    <t>единиц</t>
  </si>
  <si>
    <t>Количество документов</t>
  </si>
  <si>
    <t xml:space="preserve">единиц </t>
  </si>
  <si>
    <t>Количество клубных формирований</t>
  </si>
  <si>
    <t>Количество экспозиций</t>
  </si>
  <si>
    <t>0320160110</t>
  </si>
  <si>
    <t>0350160030</t>
  </si>
  <si>
    <t>6</t>
  </si>
  <si>
    <t>Управление культуры, спорта и молодежной политики</t>
  </si>
  <si>
    <t>7</t>
  </si>
  <si>
    <t>Организация и проведение масштабных городских праздников (день рождения П.И. Чайковского, Мелодии лета, Осенины, День города и др.)</t>
  </si>
  <si>
    <t>Развитие туризма</t>
  </si>
  <si>
    <t>4</t>
  </si>
  <si>
    <t>Проведение мероприятий по популяризации национальных культур</t>
  </si>
  <si>
    <t>0340161640</t>
  </si>
  <si>
    <t xml:space="preserve">Создание экспозиций (выставок) музеев, организация выездных выставок </t>
  </si>
  <si>
    <t>Формирование, учет, изучение, обеспечение физического сохранения и безопасности музейных предметов, музейных коллекций</t>
  </si>
  <si>
    <t>Организация деятельности клубных формирований и формирований самодеятельного народного творчества</t>
  </si>
  <si>
    <t>622</t>
  </si>
  <si>
    <t>07</t>
  </si>
  <si>
    <t>прочие дотации из бюджета Удмуртской Республики</t>
  </si>
  <si>
    <t>Сводная бюджетная роспись, план на 1 января отчетного года</t>
  </si>
  <si>
    <t>Сводная бюджетная роспись на отчетную дату</t>
  </si>
  <si>
    <t>К плану на 1 января отчетного года</t>
  </si>
  <si>
    <t>К плану на отчетную дату</t>
  </si>
  <si>
    <t>План на отчетный год (сводная бюджетная роспись, план на 1 января отчетного года)</t>
  </si>
  <si>
    <t>План на отчетный период (сводная бюджетная роспись на отчетную дату)</t>
  </si>
  <si>
    <t>Уплата налога на землю</t>
  </si>
  <si>
    <t>0310460630</t>
  </si>
  <si>
    <t xml:space="preserve">0310161610      </t>
  </si>
  <si>
    <t xml:space="preserve">0320261620 </t>
  </si>
  <si>
    <t xml:space="preserve">0320361600 </t>
  </si>
  <si>
    <t>0320760630</t>
  </si>
  <si>
    <t>0350260120</t>
  </si>
  <si>
    <t>121, 122, 129, 244</t>
  </si>
  <si>
    <t>111, 112,119, 244</t>
  </si>
  <si>
    <t>0360260110</t>
  </si>
  <si>
    <t>Библиографическая обработка документов и создание каталогов</t>
  </si>
  <si>
    <t>Количество пользователей</t>
  </si>
  <si>
    <t>человек</t>
  </si>
  <si>
    <t>Количество обработанных документов</t>
  </si>
  <si>
    <t>Форма 3</t>
  </si>
  <si>
    <t>Наименование подпрограммы, основного мероприятия, мероприятия</t>
  </si>
  <si>
    <t>Ответственный исполнитель, соисполнители подпрограммы, основного мероприятия, мероприятия</t>
  </si>
  <si>
    <t>Срок выполнения плановый</t>
  </si>
  <si>
    <t>Срок выполнения фактический</t>
  </si>
  <si>
    <t>Ожидаемый непосредственный результат</t>
  </si>
  <si>
    <t>Достигнутый результат</t>
  </si>
  <si>
    <t>Проблемы, возникшие в ходе реализации мероприятия</t>
  </si>
  <si>
    <t>Мп</t>
  </si>
  <si>
    <t>Подпрограмма «Библиотечное обслуживание населения»</t>
  </si>
  <si>
    <t>Оказание муниципальной услуги по библиотечному, библиографическому и информационному обслуживанию библиотеки</t>
  </si>
  <si>
    <t>МБУ «ЦБС»</t>
  </si>
  <si>
    <t xml:space="preserve"> Библиотечное , библиографическое и информационное обслуживание пользователей библиотеки </t>
  </si>
  <si>
    <t>-в стационарных условиях;</t>
  </si>
  <si>
    <t>- вне стационара</t>
  </si>
  <si>
    <t xml:space="preserve">Допустимые (возможные) отклонения от установленных показателей объема муниципальной услуги, в пределах которых муниципальное задание считается выполненным 5 % </t>
  </si>
  <si>
    <t>Укрепление материально-технической базы библиотек.</t>
  </si>
  <si>
    <t>Создание условий для модернизации библиотечной деятельности.</t>
  </si>
  <si>
    <t>Уплата налога  на имущество организаций МБУ «ЦБС» г. Воткинска</t>
  </si>
  <si>
    <t>Оплата        производится     вовремя</t>
  </si>
  <si>
    <t>Управление культуры, спорта и молодежной политики, учреждения досугового типа</t>
  </si>
  <si>
    <t>Организация  массовых городских мероприятий, проводимых управлением культуры, спорта и молодежной политики</t>
  </si>
  <si>
    <t xml:space="preserve">Организация и проведение массовых городских мероприятий. финансируемых через управление культуры </t>
  </si>
  <si>
    <t>Предоставление муниципальных  услуг (выполнение работ) муниципальными культурно - досуговыми учреждениями</t>
  </si>
  <si>
    <t>Управление культуры, спорта и молодежной политики,  учреждения досугового типа</t>
  </si>
  <si>
    <t>Организация мероприятий</t>
  </si>
  <si>
    <t>Учреждения досугового типа</t>
  </si>
  <si>
    <t>Организация и проведение народных гуляний, праздников, торжественных мероприятий, памятных дат, фестивалей, смотров, конкурсов, выставок путем выполнения муниципального задания культурно-досуговых учреждений</t>
  </si>
  <si>
    <t xml:space="preserve"> Управление культуры, спорта и молодежной политики, учреждения досугового типа</t>
  </si>
  <si>
    <t xml:space="preserve">Количество клубных формирований. Сохранность контингента участников (%). </t>
  </si>
  <si>
    <t>Участие досуговых учреждений в массовых городских мероприятий, проводимых управлением культуры, спорта и молодежной политики</t>
  </si>
  <si>
    <t>Участие в организации и проведении народных гуляний, праздников, торжественных мероприятий, памятных дат, фестивалей.</t>
  </si>
  <si>
    <t>Предоставление муниципальных  услуг (выполнение работ) муниципальными  музеями</t>
  </si>
  <si>
    <t>Управление культуры, спорта и молодежной политики,  МАУ «Музей истории и культуры»</t>
  </si>
  <si>
    <t xml:space="preserve"> Оказание муниципальной услуги «Публичный показ музейных предметов, музейных коллекций»</t>
  </si>
  <si>
    <t xml:space="preserve"> - в стационарных условиях;</t>
  </si>
  <si>
    <t xml:space="preserve">- вне стационарных условиях; </t>
  </si>
  <si>
    <t>Организация и осуществление публичного показа музейных предметов и коллекций не менее 3500 единиц в год.</t>
  </si>
  <si>
    <t>Работа «Создание экспозиций (выставок) музеев, организация выездных выставок» :</t>
  </si>
  <si>
    <t xml:space="preserve">- в стационарных условиях;   </t>
  </si>
  <si>
    <t xml:space="preserve">- вне стационарных условиях;  </t>
  </si>
  <si>
    <t xml:space="preserve">- удаленно, через сеть «Интернет». </t>
  </si>
  <si>
    <t>Организация и осуществление экскурсионного обслуживания потребителей услуги на стационарных экспозициях и временных выставках. Не менее 72 единиц в год.</t>
  </si>
  <si>
    <t>Формирование, учет, изучение, обеспечение физического сохранения и безопасности музейных предметов, музейных коллекций. Не менее 300 единиц хранения в год.</t>
  </si>
  <si>
    <t>Информирование населения города о планируемых и проведенных зрелищных мероприятиях, конкурсах и фестивалях, выставках</t>
  </si>
  <si>
    <t xml:space="preserve">Управление культуры, спорта и молодежной политики, учреждения </t>
  </si>
  <si>
    <t>Подготовка и размещение информационного материала о проведении мероприятий.</t>
  </si>
  <si>
    <t>Объявления, афиши,  публикации регулярно размещаются в СМИ, сетях Интернет, официальном сайте Администрации и официальных сайтах учреждений.</t>
  </si>
  <si>
    <t>Внедрение в учреждения системы регулярного мониторинга удовлетворенности потребителей качеством предоставляемых услуг.</t>
  </si>
  <si>
    <t>Высокая оценка удовлетворенности потребителей качеством и доступностью предоставляемых услуг.</t>
  </si>
  <si>
    <t>Управление культуры, спорта и молодежной политики.</t>
  </si>
  <si>
    <t xml:space="preserve"> Улучшение технического состояния и архитектурной выразительности здания.    </t>
  </si>
  <si>
    <t>Уплата налога на имущество организаций</t>
  </si>
  <si>
    <t>Подпрограмма «Сохранение, использование и популяризация объектов культурного наследия»</t>
  </si>
  <si>
    <t>Осуществление полномочий МО «Город Воткинск» в области сохранения, использования, популяризации объектов культурного наследия, находящихся в собственности МО «Город Воткинск», и государственной охране объектов культурного наследия местного значения.</t>
  </si>
  <si>
    <t xml:space="preserve">Управление культуры, спорта и молодежной политики </t>
  </si>
  <si>
    <t>Местный  контроль в области сохранения, использования, популяризации и  охраны объектов культурного наследия</t>
  </si>
  <si>
    <t>Улучшение условий для охраны объектов культурного наследия (памятники истории и культуры), находящихся в муниципальной собственности</t>
  </si>
  <si>
    <t>Учет объектов культурного наследия, направление сведений об объектах культурного наследия в единый государственный реестр объектов культурного наследия.</t>
  </si>
  <si>
    <t>Управление культуры, спорта и молодежной политики, Управление муниципального имущества и земельных ресурсов, Управление архитектуры</t>
  </si>
  <si>
    <t xml:space="preserve">Проверка состояния объектов культурного наследия, охранных обязательств на ОКН. </t>
  </si>
  <si>
    <t>Проведение ремонтных работ объектов культурного наследия.</t>
  </si>
  <si>
    <t>Управление ЖКХ Администрации г. Воткинска</t>
  </si>
  <si>
    <t>Улучшение состояния объектов культурного наследия, находящихся в муниципальной собственности</t>
  </si>
  <si>
    <t>Необходимо выделение финансовых средств из бюджета МО «Город Воткинск» на ремонт и реставрацию объектов культурного наследия</t>
  </si>
  <si>
    <t>Управление культуры, спорта и молодежной политики Администрации г. Воткинска, НКО</t>
  </si>
  <si>
    <t>Проведение фестивалей национальных культур, традиционных народных праздников</t>
  </si>
  <si>
    <t>Поддержка деятельности национальных культурных объединений</t>
  </si>
  <si>
    <t>Управление культуры, спорта и молодежной политики, НКО</t>
  </si>
  <si>
    <t>Оказание методической и консультативной помощи Национальных Культурных Объединений (далее – НКО), информирование населения о деятельности НКО.</t>
  </si>
  <si>
    <t>Оказана организационная и информационная поддержка при проведении национальных праздников.</t>
  </si>
  <si>
    <t>Сохранение и развитие традиционных видов художественных промыслов и ремесел: плетение из лозы, бересты, соломки, вышивка крестиков, гладью, бисером</t>
  </si>
  <si>
    <t>НКО, Управление культуры, спорта и молодежной политики</t>
  </si>
  <si>
    <t>Организация деятельности клубных формирований по декоративно-прикладному творчеству. Представление изделий мастеров г. Воткинска на республиканских, межрегиональных, всероссийских конкурсах и выставках.</t>
  </si>
  <si>
    <t>Поддержка национальных самобытных коллективов самодеятельного художественного творчества</t>
  </si>
  <si>
    <t>Выдвижение национальных самобытных коллективов, исполнителей на различные премии, присвоение коллективам званий «народный», «образцовый»</t>
  </si>
  <si>
    <t>На отчетный период 22 коллектива имеют звания «народный», «образцовый»</t>
  </si>
  <si>
    <t>Недостаточность финансирования для участия национальных коллективов в конкурсах и фестивалях различного уровня</t>
  </si>
  <si>
    <t>Подпрограмма «Создание условий для реализации муниципальной программы «Развитие культуры на 2015-2021 годы»</t>
  </si>
  <si>
    <t>Реализация установленных полномочий (функций) управления культуры, спорта и молодежной политики Администрации г. Воткинска. Организация управления Программой «Развитие культуры «на 2015-2020 годы»</t>
  </si>
  <si>
    <t>Управление культуры, спорта и молодежной политики, МКУ «ЦБУКСМП»</t>
  </si>
  <si>
    <t>Повышение результативности и эффективности сферы культуры в городе Воткинске.</t>
  </si>
  <si>
    <t>Обеспечение финансовой работы, по средствам финансирования содержания муниципального казенного учреждения «Централизованная бухгалтерия учреждений культуры, спорта и молодежной политики» города Воткинска.</t>
  </si>
  <si>
    <t>Управление культуры, спорта и молодежной политики, МКУ «ЦБУКС МП»</t>
  </si>
  <si>
    <t>Улучшение организации деятельности централизованной бухгалтерии и бухгалтерий муниципальных учреждений культуры, подведомственных Управлению.</t>
  </si>
  <si>
    <t>Работа бухгалтерии ведется оперативно и своевременно, согласно нормативно-правовым актам</t>
  </si>
  <si>
    <t>Уплата налога на имущество Управления культуры и муниципального казенного учреждения «Централизованная бухгалтерия учреждений культуры, спорта и молодежной политики» города Воткинска.</t>
  </si>
  <si>
    <t>Налог уплачивается своевременно</t>
  </si>
  <si>
    <t>Организация  повышения квалификации работников культуры, руководителей муниципальных учреждений культуры.</t>
  </si>
  <si>
    <t xml:space="preserve">Управление культуры, спорта и молодежной политики, Министерство культуры, печати и информации УР, Центр повышения квалификации УР   </t>
  </si>
  <si>
    <t>Организация работ по повышению эффективности деятельности муниципальных учреждений культуры, в том числе контроль за выполнением муниципального задания и эффективного использованию бюджетных средств.</t>
  </si>
  <si>
    <t>Управление культуры, спорта и молодежной политики, МКУ «ЦБУКС  МП»</t>
  </si>
  <si>
    <t>Контроль за выполнением муниципального задания</t>
  </si>
  <si>
    <t>Руководителям учреждений своевременно вносить измен-я в муниципальные задания в случае необходимости</t>
  </si>
  <si>
    <t>Организация работ по информированию населения о предоставлении услуг муниципальными учреждениями культуры.</t>
  </si>
  <si>
    <t>Управление культуры, спорта и молодежной политики. Средства массовой информации</t>
  </si>
  <si>
    <t>Работа с рекламой, со средствами массовой информации</t>
  </si>
  <si>
    <t>Работа  с сайтами  со СМИ, своевременное информирование населения о предоставлении услуг</t>
  </si>
  <si>
    <t>Проведение специальной оценки условий труда в муниципальных учреждениях сфере культуры</t>
  </si>
  <si>
    <t>Управление культуры, спорта и молодежной политики, учреждения культуры.</t>
  </si>
  <si>
    <t>Проведение аттестации  рабочих мест по условиям труда</t>
  </si>
  <si>
    <t>Специальная оценка условий труда проведена во всех учреждениях культуры</t>
  </si>
  <si>
    <t>Создание условий для развития туристско –рекреационного кластера на территории города Воткинска</t>
  </si>
  <si>
    <t>Управление культуры, спора и молодежной политики,  отдел туризма, Управление архитектуры и градостроительства</t>
  </si>
  <si>
    <t>Брендирование территории, разработка единого стилистического приема в оформлении городского пространства</t>
  </si>
  <si>
    <t>Совершенствование эстетического облика города, формирование благоприятного имиджа Воткинска как туристического города</t>
  </si>
  <si>
    <t>Участие  в организационных мероприятиях по включению инвестиционных проектов города Воткинска в сфере туризма в подпрограмме «Развитие туризма» государственной программы УР «Развитие культуры»</t>
  </si>
  <si>
    <t>Управление культуры, спора и молодежной политики, отдел туризма</t>
  </si>
  <si>
    <t>Развитие туристической инфраструктуры на условиях государственно-частного партнерства</t>
  </si>
  <si>
    <t>Слабый уровень взаимодействия органов местного самоуправления и городского бизнес-сообщества</t>
  </si>
  <si>
    <t>Создание комплекса обеспечивающей инфраструктуры туристско-рекреационного кластера «Чайковский» (сохранение и развитие исторического центра города Воткинска, реконструкция набережной</t>
  </si>
  <si>
    <t>Благоустройство центральной части города</t>
  </si>
  <si>
    <t>Недостаточное финансирование проекта, позволяющее осуществить лишь уровень проведения косметических работ</t>
  </si>
  <si>
    <t>Содействие в формировании и продвижении конкурентноспособного туристического продукта</t>
  </si>
  <si>
    <t>Развитие, поддержка и обслуживание специализированных информационных ресурсов Администрации города Воткинска в сфере туристической деятельности</t>
  </si>
  <si>
    <t>Формирование специализированного информационного ресурса муниципального образования «Город Воткинск» в сети «Интернет» в сфере туристической деятельности</t>
  </si>
  <si>
    <t>Необходимость создания системы информирования  по теме «Воткинск туристический»</t>
  </si>
  <si>
    <t>Создание и актуализация единой базы данных объектов туриндустрии в городе Воткинске</t>
  </si>
  <si>
    <t>Регулярно пополняемый реестр объектов туристической индустрии для развития внутреннего въездного туризма</t>
  </si>
  <si>
    <t>Необходимость проведения классификации гостиниц и КСР в 2019 году</t>
  </si>
  <si>
    <t>Освещение деятельности в туриндустрии, осуществляемой в городе Воткинске о существующих турмаршрутах на территории города, в средствах массовой информации и информационно-телекоммуникационной сети «Интернет»</t>
  </si>
  <si>
    <t>Информационная поддержка туриндустрии города, продвижение  туристского продукта, формирование дополнительного потребительского спроса</t>
  </si>
  <si>
    <t xml:space="preserve"> Организация и проведение рекламно-информационных туров, пресстуров для представителей  печатных и электронных средств массовой информации</t>
  </si>
  <si>
    <t>Активизация работы по популяризации и продвижению туристских ресурсов города</t>
  </si>
  <si>
    <t>Участие муниципального образования «Город Воткинск» и организаций города на государтственных, российских и международных выставках, семинарах, конференциях, форумах по вопросам развития внутреннего и въездного туризма.</t>
  </si>
  <si>
    <t>Активное продвижение отечественного туристского продукта, формирование дополнительного потребительского спроса, повышение потребительской инвестиционной привлекательности туристской отрасли города Воткинска</t>
  </si>
  <si>
    <t>Создание межмуниципального турмаршрута</t>
  </si>
  <si>
    <t>Организация межмуниципального взаимодействия с целью развития туризма</t>
  </si>
  <si>
    <t>Продолжение работы по созданию единого турмаршрута.</t>
  </si>
  <si>
    <t>Организация и проведение масштабных городских праздников (день рождения П.И. Чайковского, Мелодии лета, День города и др.)</t>
  </si>
  <si>
    <t>Формирование  благоприятного имиджа Воткинска как туристического города</t>
  </si>
  <si>
    <t>Необходимость рекламной кампании  для туроператоров УР и в СМИ УР в период подготовки праздников</t>
  </si>
  <si>
    <t>Содействие созданию новых туристических продуктов и инвестиционных проектов в сфере туристических услуг.</t>
  </si>
  <si>
    <t>Управление культуры, спора и молодежной политики, отдел туризма, отдел инвестиций</t>
  </si>
  <si>
    <t>Формирование благоприятного имиджа Воткинска как туристического города</t>
  </si>
  <si>
    <t>Количество поступлений документов  подлежащих учету и формированию фонда не менее 1 500 в год</t>
  </si>
  <si>
    <t xml:space="preserve"> Ежегодно количество посещений не менее  244,3 тыс. чел.</t>
  </si>
  <si>
    <t>№ п/п</t>
  </si>
  <si>
    <t>Наименование целевого показателя (индикатора)</t>
  </si>
  <si>
    <t>Единица измерения</t>
  </si>
  <si>
    <t>Значения целевых показателей (индикаторов)</t>
  </si>
  <si>
    <t>Обоснование отклонений значений целевого показателя (индикатора) на конец отчетного периода</t>
  </si>
  <si>
    <t>Процентное соотношение зарегистрированных пользователей к нормативам</t>
  </si>
  <si>
    <t>процент</t>
  </si>
  <si>
    <t>Обновление книжного фонда (от годовой книговыдачи)</t>
  </si>
  <si>
    <t>Число книговыдач</t>
  </si>
  <si>
    <t>пользователь</t>
  </si>
  <si>
    <t>запись</t>
  </si>
  <si>
    <t>Доля библиотек, подключенных к сети «Интернет». В общем количестве публичных библиотек МО «Город Воткинск»</t>
  </si>
  <si>
    <t>Уровень фактической обеспеченности библиотеками в МО «Город Воткинск» от нормативной потребности</t>
  </si>
  <si>
    <t>«Организация досуга и предоставление услуг организаций культуры доступа к музейным фондам»</t>
  </si>
  <si>
    <t>Уровень фактической обеспеченности клубами и учреждениями клубного типа от нормативной потребности</t>
  </si>
  <si>
    <t>Уровень фактической обеспеченности парками культуры и отдыха от нормативной потребности</t>
  </si>
  <si>
    <t>Среднее число участников клубных формирований в расчете на 1000 человек населения</t>
  </si>
  <si>
    <t> Среднее число детей в возрасте до 14 лет-участников клубных формирований, в расчете на 1000 детей в возрасте до 14 лет</t>
  </si>
  <si>
    <t>Удельный вес населения, участвующего в платных культурно  - досуговых мероприятиях, проводимых муниципальными учреждениями культуры</t>
  </si>
  <si>
    <t>Доля представленных (во всех формах) зрителю музейных предметов в общем количестве музейных предметов основного фонда</t>
  </si>
  <si>
    <t>Уровень посещаемости музейных учреждений, посещений на 1 жителя в год</t>
  </si>
  <si>
    <t>% посещений на 1 жителя в год</t>
  </si>
  <si>
    <t>Доля музеев, имеющих сайт в информационно-телекоммуникационной сети «Интернет»</t>
  </si>
  <si>
    <t>Объем передвижного фонда музеев для экспонирования произведений культуры и искусства</t>
  </si>
  <si>
    <t>Количество виртуальных музеев, созданных при поддержке бюджета УР</t>
  </si>
  <si>
    <t>Увеличение выставочных проектов в процентах к предыдущему году</t>
  </si>
  <si>
    <t>Кол-во экскурсий, мероприятий, проводимых музеем в год</t>
  </si>
  <si>
    <t xml:space="preserve">Количество национальных коллективов самодеятельного народного творчества </t>
  </si>
  <si>
    <t>Доля руководителей и специалистов отрасли, прошедших аттестацию, переподготовку и повышение квалификации в общей численности специалистов отрасли</t>
  </si>
  <si>
    <t>Доля руководителей и специалистов отрасли в возрасте до 30 лет в общей численности специалистов отрасли</t>
  </si>
  <si>
    <t>Объем туристического потока</t>
  </si>
  <si>
    <t>тыс. чел</t>
  </si>
  <si>
    <t xml:space="preserve">Количество туристов, размещенных в коллективных средствах размещения </t>
  </si>
  <si>
    <t>Объем инвестиций в основной капитал коллективных средств размещения</t>
  </si>
  <si>
    <t>млн. рублей</t>
  </si>
  <si>
    <t>Объем платных туристических услуг, оказываемых населению</t>
  </si>
  <si>
    <t>Объем платных услуг гостиниц и аналогичных средств размещения</t>
  </si>
  <si>
    <t>Форма 5</t>
  </si>
  <si>
    <t>Обновление базы технического оснащения современными средствами обслуживания</t>
  </si>
  <si>
    <t>Факт на начало отчетного периода</t>
  </si>
  <si>
    <t>План на конец отчетного периода</t>
  </si>
  <si>
    <t>Факт на конец отчетного периода</t>
  </si>
  <si>
    <t xml:space="preserve">Относительное отклонение факта от плана </t>
  </si>
  <si>
    <t>%</t>
  </si>
  <si>
    <t>Темп роста к уровню прошлого года</t>
  </si>
  <si>
    <t>Подпрограмма «Гармонизация межэтнических отношений, профилактика экстремизма и терроризма»</t>
  </si>
  <si>
    <t>Количество национально-культурных объединений, осуществляющих свою деятельность на территории МО «Город Воткинск»</t>
  </si>
  <si>
    <t>Охват населения национально-культурными мероприятиями, с целью гармонизации межэтнических отношений, профилактики экстремизма и терроризма.</t>
  </si>
  <si>
    <t>Подпрограмма «Создание условий для реализации программы «Развитие культуры на 2015-2021 годы»</t>
  </si>
  <si>
    <t>Подпрограмма «Развитие туризма на 2016-2021 годы»</t>
  </si>
  <si>
    <t>Значения показателей (индикаторов) в рамках реализации Муниципальной программы указаны в Форме 5.</t>
  </si>
  <si>
    <t>Ежеквартальные проверки выполнения муниципальных заданий учреждений, своевременная сдача финансовых отчетов</t>
  </si>
  <si>
    <t xml:space="preserve">Форма 6.                                       </t>
  </si>
  <si>
    <t>Вид правового акта</t>
  </si>
  <si>
    <t>Дата принятия</t>
  </si>
  <si>
    <t>Номер</t>
  </si>
  <si>
    <t>Суть изменений (краткое изложение)</t>
  </si>
  <si>
    <t>Гармонизация межэтнических отношений, профилактика экстремизма и терроризма</t>
  </si>
  <si>
    <t>Подпрограмма « Гармонизация межэтнических отношений, профилактика экстремизма и терроризма»</t>
  </si>
  <si>
    <t>Количество записей в электронном каталоге</t>
  </si>
  <si>
    <t xml:space="preserve">Постановление Администрации города Воткинска "О внесении изменений в муниципальную программу муниципального образования "Город Воткинск" "Развитие культуры на 2015-2020 годы"
</t>
  </si>
  <si>
    <t>Формирование, учет, изучение, обеспечение физического сохранения  и безопасности фондов библиотеки.</t>
  </si>
  <si>
    <t>Уплата налога на имущество организаций МБУ «ЦБС» г.Воткинска, земельного налога</t>
  </si>
  <si>
    <t>Уплата налога на имущество организаций, земельного налога.</t>
  </si>
  <si>
    <t>0310200310</t>
  </si>
  <si>
    <t>0320200310</t>
  </si>
  <si>
    <t>0320361600</t>
  </si>
  <si>
    <t xml:space="preserve"> 2019 год</t>
  </si>
  <si>
    <t>(за 2018 год)</t>
  </si>
  <si>
    <t>(План на  2019 год)</t>
  </si>
  <si>
    <t>Плановый показатель с 2019 года исключен из Государственной целевой программы "Культура Удмуртии на 2013-2020 годы" и не высчитывается</t>
  </si>
  <si>
    <t>8 учреждений культуры приняли участие/ являлись соорганизаторами  городских мероприятий, согласно плану основных мероприятий на 2019 год.</t>
  </si>
  <si>
    <t>Библиотечно- информационное обслуживание населения</t>
  </si>
  <si>
    <t>Формирование, учет, изучение физического сохранения и безопасности фондов библиотек</t>
  </si>
  <si>
    <t>Показ кинофильмов</t>
  </si>
  <si>
    <t>Изменения в части ресурсного обеспечения за счет средств бюджета МО «Город Воткинск», согласно выделенному бюджету на 2019 год.</t>
  </si>
  <si>
    <t>В целях актуализации содержательной части программы и в соответствии с рекомендациями Министерства культуры и Министерства национальной политики Удмуртской республики по привлечению к участию коллективов муниципального образования «Город Воткинск» в мероприятиях других городов и районов Удмуртской республики, внесены изменения в перечень основных мероприятий муниципальной программы.</t>
  </si>
  <si>
    <t>Соотношение средней заработной платы работников учреждений культуры города Воткинска к средней заработной плате работников учреждений культуры в Удмуртской Республики</t>
  </si>
  <si>
    <t>"Развитие культуры на 2015-2021 годы"</t>
  </si>
  <si>
    <t>Сведения о внесенных за отчетный период изменениях в муниципальную программу "Развитие культуры 2015-2021 годы"</t>
  </si>
  <si>
    <t xml:space="preserve">Уровень удовлетворенности жителей муниципального образования «Город Воткинск» качеством предоставления услуг в сфере культуры  </t>
  </si>
  <si>
    <t>Проблема финансирования проведения реставрационных работ ОКН, находящихся в муниципальной собственности и внесенных в ЕГР ОКН РФ.</t>
  </si>
  <si>
    <t xml:space="preserve">Материалы  по развитию туризма в городе  передаются для размещения на официальном сайте города –votkinsk.ru - и соцсетях. Приглашения по участию в событийных мероприятиях г.Воткинска размещались на сайтах МО УР и городов "Галактики П.И. Чайковского" </t>
  </si>
  <si>
    <t>Открыта гостиница "Центральная" на 16 номеров (в историческом центре города)</t>
  </si>
  <si>
    <t>Мероприятия проводятся согласно Календарю  событийных мероприятий г.Воткинска, включены в календарь событийных мероприятий УР. Направлены предложения г.Воткинска в МК УР и МЭ УР о включении событийных мероприятий г.Воткинска в республиканский календарь событийных мероприятий на 2020 г.</t>
  </si>
  <si>
    <r>
      <t>Подпрограмма</t>
    </r>
    <r>
      <rPr>
        <sz val="11"/>
        <color theme="1"/>
        <rFont val="Times New Roman"/>
        <family val="1"/>
        <charset val="204"/>
      </rPr>
      <t xml:space="preserve"> </t>
    </r>
    <r>
      <rPr>
        <b/>
        <sz val="11"/>
        <color theme="1"/>
        <rFont val="Times New Roman"/>
        <family val="1"/>
        <charset val="204"/>
      </rPr>
      <t>«Организация досуга и предоставление услуг организаций культуры доступа к музейным фондам»</t>
    </r>
  </si>
  <si>
    <r>
      <t>Капитальный, текущий</t>
    </r>
    <r>
      <rPr>
        <sz val="11"/>
        <color rgb="FFFF0000"/>
        <rFont val="Times New Roman"/>
        <family val="1"/>
        <charset val="204"/>
      </rPr>
      <t xml:space="preserve"> </t>
    </r>
    <r>
      <rPr>
        <sz val="11"/>
        <color theme="1"/>
        <rFont val="Times New Roman"/>
        <family val="1"/>
        <charset val="204"/>
      </rPr>
      <t xml:space="preserve"> ремонт и реконструкция учреждений</t>
    </r>
  </si>
  <si>
    <r>
      <t xml:space="preserve">Код </t>
    </r>
    <r>
      <rPr>
        <sz val="9"/>
        <color theme="1"/>
        <rFont val="Calibri"/>
        <family val="2"/>
        <scheme val="minor"/>
      </rPr>
      <t>аналитической программной классификации</t>
    </r>
  </si>
  <si>
    <r>
      <t>Доля</t>
    </r>
    <r>
      <rPr>
        <sz val="9"/>
        <color theme="1"/>
        <rFont val="Calibri"/>
        <family val="2"/>
        <charset val="204"/>
        <scheme val="minor"/>
      </rPr>
      <t xml:space="preserve"> </t>
    </r>
    <r>
      <rPr>
        <sz val="9"/>
        <color theme="1"/>
        <rFont val="Times New Roman"/>
        <family val="1"/>
        <charset val="204"/>
      </rPr>
      <t>объектов культурного наследия, находящихся в муниципальной собственности и требующих консервации или реставрации в общем количестве объектов культурного наследия, находящихся в муниципальной собственности.</t>
    </r>
  </si>
  <si>
    <r>
      <rPr>
        <b/>
        <sz val="12"/>
        <color theme="1"/>
        <rFont val="Times New Roman"/>
        <family val="1"/>
        <charset val="204"/>
      </rPr>
      <t>Отчет о реализации муниципальной программы 
«Развитие культуры на 2015-2021 г.г.»
по итогам 2019 года.</t>
    </r>
    <r>
      <rPr>
        <sz val="11"/>
        <color theme="1"/>
        <rFont val="Calibri"/>
        <family val="2"/>
        <scheme val="minor"/>
      </rPr>
      <t xml:space="preserve">
</t>
    </r>
  </si>
  <si>
    <t>2019 год</t>
  </si>
  <si>
    <t xml:space="preserve">Отчет о выполнении основных мероприятий муниципальной программы "Развитие культуры на 2015-2021 годы"
по итогам 2019 года  </t>
  </si>
  <si>
    <t xml:space="preserve">В стационаре – 253 661 чел.
Вне стационара – 27 904 чел. </t>
  </si>
  <si>
    <t>Итого: 281 565 чел.</t>
  </si>
  <si>
    <t xml:space="preserve">Рост показателя в стационаре на 9,8% при допустимых 5% произошел в связи с открытием в ЦГДБ им.Е.Пермяка музейной комнаты писателя Е.Пермяка. 
Как следствие, увеличение численность посещений экскурсий, тематических мероприятий, посвященных писателю-земляку.
</t>
  </si>
  <si>
    <t>Поступления книг и периодических изданий – 1575 единиц</t>
  </si>
  <si>
    <t>Обработано и созданы записи в электронный каталог – 1500 документов</t>
  </si>
  <si>
    <t xml:space="preserve">6 массовых городских мероприятия в рамках событийного календаря:  
- Широкая Масленница; 
- День с Чайковским; 
- Мелодии лета;
- День города;
- Осенины;
- Новогодние и рождественские праздники. 
Проект «Новый год на родине П.И. Чайковского»
финансируются через подпрограмму «Развитие туризма»
</t>
  </si>
  <si>
    <t>Муниципальные задания выполнены в полном объеме. Проведено 370 мероприятий.</t>
  </si>
  <si>
    <t xml:space="preserve">  73 клубных формирования; Количество посещений составило 136 508 чел.  Сохранность -100 %                                                                                                                                                                                                                                                                                                                                                                                                                                                                                                                                                                                                                                                                                                                                                                                                                                                                                                                                                                                                                                                                                                                                                                                                                                                                                                                                                                                                                                                                                                                                                                                                                                                                                                                                                                                                                                                                                                                                                                                                                                                                                                                                                                                                                                                                                                                                                                                                                                                                                                                                                                                                                                                                                                                                                                                                                                                                                                                                                                                                                                                                                                                                                                                                                                                                                                                                                                                                                                                                                                                                                                                                                                                                                                                                                                                                                                                                                                                                                                                                                                                                                                                                                                                                                                                                                                                                                                                                                                                                                                                                                                                                                                                                                                                                                                                                                                                                                                                                                                                                                                                                                                                                                                                                                                                                                                                                                                                                                                                                                                                                                                                                                                                                                                                                                                                                                                                                                                                                                                                                                                                                                                                                                                                                                                                                                                                                                                                                                                                                                                                                                                                                                                                                                                                                                                                                                                                                                                                                                                                                                                                                                                                                                                                                                                                                                                                                                                                                                                                                                                                                                                                                                                                                                                                                                                                                                                                                                                                                                                                                                                                                                                                                                                                                                                                                                                                                                                                                                                                                                                                                                                                                                                                                                                                                                                                                                                                                                                                                                                                                                                                                                                                                                                                                                                                                                                                                                                                                                                                                                                                                                                                                                                                                                                                                                                                                                                                                                                                                                                                                                                                                                                                                                                                                                                                                                                                                                                                                                                                                                                                                                                                                                                                                                                                                                                                                                                                                                                                                                                                                                                                                                                                                                                                                                                                                                                                                                                                                                                                                                                                                                                                                                                                                                                                                                                                                                                                                                                                                                                                                                                                                                                                                                                                                                                                                                                                                                                                                                                                                                                                                                                                                                                                                                                                                                                                                                                                                                                                                                                                                                                                                                                                                                                                                                                                                                                                                                                                                                                                                                                                                                                                                                                                                                                                                                                                                                                                                                                                                                                                                                                                                                                                                                                                                                                                                                                                                                                                                                                                                                                                                                                                                                                                                                                                                                                                                                                                                                                                                                                                                                                                                                                                                                                                                                                                                                                                                                                                                                                                                                                                                                                                                                                                                                                                                                                                                                                                                                                                                                                                                                                                                                                                                                                                                                                                                                                                                                                                                                                                                                                                                                                                                                                                                                                                                                                                                                                                                                                                                                                                                                                                                                                                                                                                                                                                                                                                                                                                                                                                                                                                                                                                                                                                                                                                                                                                                                                                                                                      </t>
  </si>
  <si>
    <t xml:space="preserve"> в стационарных условиях – 2 585 ед;
 вне стационара – 1 071 ед; 
 Итого: 3 656 ед.
</t>
  </si>
  <si>
    <t xml:space="preserve">в стационарных условиях – 34 ед;
  вне стационарных условиях – 30 ед;  
удаленно, через сеть «Интернет» (виртуальные выставки) - 8 ед.
Итого: 72 ед.
</t>
  </si>
  <si>
    <t>Приняты и поставлены на учет  в фонды музея - 300 ед.хр.</t>
  </si>
  <si>
    <t>Уровень удовлетворенности жителей муниципального образования «Город Воткинск» качеством предоставления услуг в сфере культуры составил 91,8 %</t>
  </si>
  <si>
    <t xml:space="preserve">Благоустройство и ремонт памятников, посвященных В.О.В., осуществляется индивидуальными предпринимателями и организациями. </t>
  </si>
  <si>
    <t>Проведены национальные праздники и мероприятия: «Звени удмуртская песня», «Широкая Масленица», «Гуждор», «Сабантуй», "Осенины", "Дуслык", конкурс декоративно-прикладного творчества "Истоки национального творчества". Участие в республиканских мероприятиях и конкурсах.</t>
  </si>
  <si>
    <t>Повышение квалификации работников идет согласно годового плана учреждений и муниципального задания. Оформлены заявки на обучение в 2020 году педагогов и специалистов в рамках Национального проекта "Творческие люди"</t>
  </si>
  <si>
    <t xml:space="preserve">Реализует свою деятельность 5 клубных формирования по декоративно-прикладному творчеству, в них занимается 122 человека.   МАУК «Сад им.П.И. Чайковского» совместно с Удмуртским региональным общественным движением молодежи «Поколение NEXT» реализуется грантовый проект "Зарни Шыкыс" (Золотой сундук) - сокровищница ремесел удмуртов города Воткинска, направленный на сохранение и развитие народного ткачества  с использованием современных технологий и традиций воткинских мастериц через создание обучающей площадки </t>
  </si>
  <si>
    <t xml:space="preserve">Проект "Создай свой Воткинск" благотворительного фонда «Развитие города Воткинска» победил в конкурсе Президентских грантов. Цель проекта - привлечь жителей к созданию "народного" логотипа Воткинска.
Проект направлен на повышение гражданской активности жителей путем привлечения их к работе над новым визуальным образом города на 8-ми площадках. </t>
  </si>
  <si>
    <t>за 2019 год</t>
  </si>
  <si>
    <t>0310161610 031016161С</t>
  </si>
  <si>
    <t>03101R5190 0310161610</t>
  </si>
  <si>
    <t>Уплата налога на имущество организаций МБУ "ЦБС" г.Воткинска</t>
  </si>
  <si>
    <t>0310460620</t>
  </si>
  <si>
    <t>0320261620 0320261180 032026162Д 032026162С</t>
  </si>
  <si>
    <t xml:space="preserve">Уплата налога на имущество организаций </t>
  </si>
  <si>
    <t>0320760620</t>
  </si>
  <si>
    <t>3</t>
  </si>
  <si>
    <t>Сохранение, использование и популяризация объектов культурного наследия</t>
  </si>
  <si>
    <t>Осуществление полномочий МО «Город Воткинск» в области сохранения, использования и популяризации объектов культурного наследия, находящихся в муниципальной собственности»</t>
  </si>
  <si>
    <t xml:space="preserve"> 0330160170</t>
  </si>
  <si>
    <t>244</t>
  </si>
  <si>
    <t>Мероприятия по восстановлению (ремонту, реставрации, благоустройству) воинских захоронений на территории МО «Город Воткинск»</t>
  </si>
  <si>
    <t>03302R299F</t>
  </si>
  <si>
    <t xml:space="preserve">Гармонизация межэтнических отношений, профилактика экстремизма и терроризма </t>
  </si>
  <si>
    <t>Создание условий для реализации программы "Развитие культуры на 2015-2021годы"</t>
  </si>
  <si>
    <t>Реализация установленных полномочий (функций) Управления культуры, спорта  и молодежной политики Администрации города Воткинска. Организация управления программой  "Развитие культуры на 2015-2021 годы"</t>
  </si>
  <si>
    <t>Отчет о расходах на реализацию муницпальной программы за счет всех источников финансирования</t>
  </si>
  <si>
    <t>за   2019 год</t>
  </si>
  <si>
    <t xml:space="preserve">за  2019 год </t>
  </si>
  <si>
    <t>Количество обоаботанных документов</t>
  </si>
  <si>
    <t>Организация и проведение культурно-досуговых, культурно-зрелищных мероприятий</t>
  </si>
  <si>
    <t>Количество концертов о концертных программ, иных зрелищных мероприятий</t>
  </si>
  <si>
    <t>Обеспечение творческой деятельности населения через клубные формирования</t>
  </si>
  <si>
    <t>Создание условий для реализации муниципальной программы "Развитие культуры на 2015-2021 годы"</t>
  </si>
  <si>
    <t xml:space="preserve">Постановление Администрации города Воткинска "О внесении изменений в муниципальную Программу "Развитие культуры на 2015-2021 годы», утвержденную постановлением Администрации города Воткинска от 07.10.2014 № 2250"
</t>
  </si>
  <si>
    <t xml:space="preserve"> Постановление Администрации города Воткинска «О внесении изменений в муниципальную программу «Развитие культуры на 2015-2021 годы», утвержденную постановлением Администрации города Воткинска от 07.10.2014 № 2250»</t>
  </si>
  <si>
    <t>Постановление Администрации города Воткинска «О внесении изменений в муниципальную программу «Развитие культуры на 2015-2021 годы», утвержденную постановлением Администрации города Воткинска от 07.10.2014 № 2250»</t>
  </si>
  <si>
    <t>В целях актуализации содержательной части Программы и в соответствии с письмом Агентства по государственной охране объектов культурного наследия Удмуртской Республики от 03.09.2019 № 01-11/1704 о распределении субсидий на восстановительные работы и установку мемориальных знаков воинских захоронений, расположенных на территории Удмуртской Республики на 2019 год, внесены изменения в перечень основных мероприятий муниципальной программы.</t>
  </si>
  <si>
    <t>(факт за 2019 год)</t>
  </si>
  <si>
    <r>
      <t>Форма 7</t>
    </r>
    <r>
      <rPr>
        <sz val="9"/>
        <color theme="1"/>
        <rFont val="Times New Roman"/>
        <family val="1"/>
        <charset val="204"/>
      </rPr>
      <t xml:space="preserve"> </t>
    </r>
  </si>
  <si>
    <t>Результаты оценки эффективности муниципальной  программы</t>
  </si>
  <si>
    <t>Муниципальная программа, подпрограмма</t>
  </si>
  <si>
    <t>Координатор</t>
  </si>
  <si>
    <t>Ответственный исполнитель</t>
  </si>
  <si>
    <t xml:space="preserve">Эффективность реализации муниципальной программы (подпрограммы) </t>
  </si>
  <si>
    <t>Степень достижения плановых значений целевых показателей (индикаторов)</t>
  </si>
  <si>
    <t xml:space="preserve">Степень реализации мероприятий </t>
  </si>
  <si>
    <t>Степень соответствия запланированному уровню расходов</t>
  </si>
  <si>
    <t xml:space="preserve">Эффективность использования средств бюджета муниципального района (городского округа) </t>
  </si>
  <si>
    <t>«Развитие культуры МО «Город Воткинск» на 2015-2021 годы»</t>
  </si>
  <si>
    <t>Зам. Главы Администрации г. Воткинска по социальным вопросам</t>
  </si>
  <si>
    <t>Организация досуга и предоставление услуг организаций культуры и доступа к музейным фондам</t>
  </si>
  <si>
    <t>«Создание условий для реализации муниципальной программы «Развитие культуры на 2015-2021 годы»</t>
  </si>
  <si>
    <t>«Развитие туризма на 2016-2021 годы»</t>
  </si>
  <si>
    <t>Отчет о достигнутых целевых показателях (индикаторов) муниципальной программы по состоянию на 31.12.2019</t>
  </si>
  <si>
    <t xml:space="preserve">В отрасли актуальной остается проблема "старения" кадров. </t>
  </si>
  <si>
    <t>Ведется работа по реализации совместного проекта администрации города и бизнеса «Парк Петра Ильича Чайковского «Времена года». Разработаны предложения о включении Воткинска в программу тура "Удмуртия ЗАВОДит". Посещение Музея-усадьбы П.И. Чайковского стало частью программного тура "Удмуртия ЗАВОДит".  
На стадии разработки/согласования находятся три проекта в рамках промышленного туризма: с Завод НГО "Техновек" и ОАО "Пищекомбинат Воткинский".</t>
  </si>
  <si>
    <t xml:space="preserve">Продолжаются реконструкционные работы по благоустройству набережной Воткинского пруда от ДК «Юбилейный» в сторону дамбы. Оформлена заявка в Минстрой РФ на конкурс "Малые города и исторические поселения" по благоустройству общественного пространства набережной воткинского пруда напротив дома ул.Мира, 23 
</t>
  </si>
  <si>
    <t>В 2019 году проект «Новый год на родине П.И.Чайковского»  занял второе место в финале Национальной Премии в области событийного туризма Russian Event Awards.   Проект будет внесен в реестр всероссийских тур.событий.</t>
  </si>
  <si>
    <t xml:space="preserve">Участие в окружном (ПФО) этапе Всероссийского конкурса "Туристический сувенир" (выход в финал) - "Литое блюдо, изготовленное в 1887 г. к 125-летию Воткинского завода".  
Второе место в финале Национальной Премии в области событийного туризма Russian Event Awards, проект  «Новый год на родине П.И.Чайковского».  </t>
  </si>
  <si>
    <t xml:space="preserve">Продолжают действовать договоры о культурном сотрудничестве с городами городами-партнерами (Галактика городов П.И. Чайковского): г.Чайковский, г. Клин. 
Участие делегации города Клин в народном празднике "День с Чайковским" (11 мая) </t>
  </si>
  <si>
    <t>ООО "Паркуз Групп" получил земельный участок на строительство Физкультурно-оздоровительного комплекса.</t>
  </si>
  <si>
    <t>Материалы по теме выкладываются на официальном сайте Администрации города Воткинска в разделе «Новости» и сайте городов «Галактики П.И. Чайковского». 
Готовится новый раздаточно-информационный материал  по т/маршрутам города  для туроператоров, школ города и воткинского райтона.</t>
  </si>
  <si>
    <t xml:space="preserve">
</t>
  </si>
  <si>
    <t xml:space="preserve">1. Проведена проверка ОКН, находящихся в муниципальной собственности
2. Оформлены охранные обязательства на ОКН "Волостное правление" (ул.Кирова,6), "Дом Быкова" (ул. Спорта,30)
3. Поданы материалы для постановки на учет вновь выявленного объекта "Здание Воткинского филиала Ижевского государственного университета им.М.Т. Калашникова" (ул.Шувалова,1)
</t>
  </si>
  <si>
    <t>1. Подана заявка на участие муниципального образования "Город Воткинск" в ФЦП "Увековечивание памяти погибших при защите Отечества на 2019-2024 годы" на предоставление субсидии в размере 73,0 т.руб. на проведение мероприятий по восстановлению (ремонту, реставрации, благоустройству) воинских захоронений на территории МО «Город Воткинск». В муниципальную программу "Развитие культуры на 2015-2021 годы" внесены соответствующие изменения. Оформлены соглашения между МО "Город Воткинск" и Агентством по государственной охране ОКН УР.
2. Проведены ремонтно-профилактические работы по сохранению объектов культурного наследия, посвященных ВОВ 1941-1945 г.г., находящихся в муниципальной собственности на сумму 575,0 тыс.руб (в т.ч. привлеченные средства) 
3. Продолжается реставрация ОКН -«Собор Благовещения Богородицы».
4. Закончена реставрация ОКН «Дом Овчинникова».</t>
  </si>
  <si>
    <t xml:space="preserve">За счет средств бюджета в 2019 году на приобретение светового оборудования  для зрительного зала в ДК на Кирова  выделено 250,0 тыс. руб.
Проведены работы по замене оконных конструкций ЦГБ им. Д. Фурманова и ремонту кровли двух библиотек: ЦГДБ им. Пермяка  и ЦГБ им. Фурманова  на сумму  1 342,796,60  руб. 
 На устранение пожарных предписаний из бюджета израсходовано 250,0 тыс. рублей (установка пожарной сигнализации КДЦ «Октябрь») 
</t>
  </si>
  <si>
    <t xml:space="preserve">Покупка газового котла в библиотеку-филиал №3 </t>
  </si>
  <si>
    <r>
      <t xml:space="preserve">                                 </t>
    </r>
    <r>
      <rPr>
        <sz val="12"/>
        <color theme="1"/>
        <rFont val="Calibri"/>
        <family val="2"/>
        <scheme val="minor"/>
      </rPr>
      <t xml:space="preserve"> </t>
    </r>
    <r>
      <rPr>
        <sz val="12"/>
        <color theme="1"/>
        <rFont val="Times New Roman"/>
        <family val="1"/>
        <charset val="204"/>
      </rPr>
      <t>УТВЕРЖДАЮ:
Заместитель Главы Администрации города Воткинска по социальным вопросам - начальник Управления социальной поддержки населения Администрации города Воткинска
  __________ Ж.А. Александрова</t>
    </r>
    <r>
      <rPr>
        <sz val="12"/>
        <color theme="1"/>
        <rFont val="Calibri"/>
        <family val="2"/>
        <scheme val="minor"/>
      </rPr>
      <t xml:space="preserve">
</t>
    </r>
    <r>
      <rPr>
        <sz val="11"/>
        <color theme="1"/>
        <rFont val="Calibri"/>
        <family val="2"/>
        <scheme val="minor"/>
      </rPr>
      <t xml:space="preserve">
</t>
    </r>
  </si>
  <si>
    <t xml:space="preserve">Наблюдается ежегодная динамика увеличения количества экскурсий и мероприятий. Плановый показатель не корректен и изначально учитывал и количество выставочных проектов. </t>
  </si>
</sst>
</file>

<file path=xl/styles.xml><?xml version="1.0" encoding="utf-8"?>
<styleSheet xmlns="http://schemas.openxmlformats.org/spreadsheetml/2006/main">
  <numFmts count="3">
    <numFmt numFmtId="164" formatCode="_-* #,##0.00_р_._-;\-* #,##0.00_р_._-;_-* &quot;-&quot;??_р_._-;_-@_-"/>
    <numFmt numFmtId="165" formatCode="#,##0.0"/>
    <numFmt numFmtId="166" formatCode="0.0"/>
  </numFmts>
  <fonts count="43">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Times New Roman"/>
      <family val="1"/>
      <charset val="204"/>
    </font>
    <font>
      <sz val="10"/>
      <color theme="1"/>
      <name val="Times New Roman"/>
      <family val="1"/>
      <charset val="204"/>
    </font>
    <font>
      <sz val="9"/>
      <name val="Times New Roman"/>
      <family val="1"/>
      <charset val="204"/>
    </font>
    <font>
      <b/>
      <sz val="9"/>
      <name val="Times New Roman"/>
      <family val="1"/>
      <charset val="204"/>
    </font>
    <font>
      <b/>
      <sz val="10"/>
      <name val="Times New Roman"/>
      <family val="1"/>
      <charset val="204"/>
    </font>
    <font>
      <sz val="9"/>
      <name val="Calibri"/>
      <family val="2"/>
      <charset val="204"/>
      <scheme val="minor"/>
    </font>
    <font>
      <sz val="14"/>
      <name val="Times New Roman"/>
      <family val="1"/>
      <charset val="204"/>
    </font>
    <font>
      <b/>
      <sz val="14"/>
      <name val="Times New Roman"/>
      <family val="1"/>
      <charset val="204"/>
    </font>
    <font>
      <sz val="14"/>
      <color theme="1"/>
      <name val="Calibri"/>
      <family val="2"/>
      <scheme val="minor"/>
    </font>
    <font>
      <sz val="11"/>
      <name val="Times New Roman"/>
      <family val="1"/>
      <charset val="204"/>
    </font>
    <font>
      <sz val="11"/>
      <name val="Calibri"/>
      <family val="2"/>
      <charset val="204"/>
      <scheme val="minor"/>
    </font>
    <font>
      <sz val="12"/>
      <name val="Times New Roman"/>
      <family val="1"/>
      <charset val="204"/>
    </font>
    <font>
      <b/>
      <sz val="12"/>
      <name val="Times New Roman"/>
      <family val="1"/>
      <charset val="204"/>
    </font>
    <font>
      <sz val="12"/>
      <color theme="1"/>
      <name val="Times New Roman"/>
      <family val="1"/>
      <charset val="204"/>
    </font>
    <font>
      <sz val="14"/>
      <color theme="1"/>
      <name val="Times New Roman"/>
      <family val="1"/>
      <charset val="204"/>
    </font>
    <font>
      <i/>
      <sz val="14"/>
      <color theme="1"/>
      <name val="Times New Roman"/>
      <family val="1"/>
      <charset val="204"/>
    </font>
    <font>
      <b/>
      <sz val="14"/>
      <color theme="1"/>
      <name val="Times New Roman"/>
      <family val="1"/>
      <charset val="204"/>
    </font>
    <font>
      <b/>
      <sz val="14"/>
      <color theme="1"/>
      <name val="Calibri"/>
      <family val="2"/>
      <charset val="204"/>
      <scheme val="minor"/>
    </font>
    <font>
      <sz val="12"/>
      <color theme="1"/>
      <name val="Calibri"/>
      <family val="2"/>
      <scheme val="minor"/>
    </font>
    <font>
      <b/>
      <sz val="9"/>
      <color theme="1"/>
      <name val="Times New Roman"/>
      <family val="1"/>
      <charset val="204"/>
    </font>
    <font>
      <b/>
      <sz val="11"/>
      <color theme="1"/>
      <name val="Times New Roman"/>
      <family val="1"/>
      <charset val="204"/>
    </font>
    <font>
      <sz val="11"/>
      <color theme="1"/>
      <name val="Times New Roman"/>
      <family val="1"/>
      <charset val="204"/>
    </font>
    <font>
      <b/>
      <sz val="11"/>
      <name val="Times New Roman"/>
      <family val="1"/>
      <charset val="204"/>
    </font>
    <font>
      <b/>
      <sz val="8"/>
      <color rgb="FF000000"/>
      <name val="Times New Roman"/>
      <family val="1"/>
      <charset val="204"/>
    </font>
    <font>
      <sz val="9"/>
      <color theme="1"/>
      <name val="Times New Roman"/>
      <family val="1"/>
      <charset val="204"/>
    </font>
    <font>
      <b/>
      <sz val="12"/>
      <color theme="1"/>
      <name val="Times New Roman"/>
      <family val="1"/>
      <charset val="204"/>
    </font>
    <font>
      <u/>
      <sz val="11"/>
      <color theme="10"/>
      <name val="Calibri"/>
      <family val="2"/>
    </font>
    <font>
      <b/>
      <sz val="12"/>
      <color rgb="FF000000"/>
      <name val="Times New Roman"/>
      <family val="1"/>
      <charset val="204"/>
    </font>
    <font>
      <sz val="9"/>
      <color rgb="FF000000"/>
      <name val="Times New Roman"/>
      <family val="1"/>
      <charset val="204"/>
    </font>
    <font>
      <sz val="9"/>
      <color theme="1"/>
      <name val="Calibri"/>
      <family val="2"/>
      <scheme val="minor"/>
    </font>
    <font>
      <sz val="9"/>
      <color theme="1"/>
      <name val="Calibri"/>
      <family val="2"/>
      <charset val="204"/>
      <scheme val="minor"/>
    </font>
    <font>
      <sz val="11"/>
      <color rgb="FF000000"/>
      <name val="Times New Roman"/>
      <family val="1"/>
      <charset val="204"/>
    </font>
    <font>
      <sz val="11"/>
      <color rgb="FFFF0000"/>
      <name val="Times New Roman"/>
      <family val="1"/>
      <charset val="204"/>
    </font>
    <font>
      <b/>
      <sz val="9"/>
      <color theme="1"/>
      <name val="Calibri"/>
      <family val="2"/>
      <charset val="204"/>
      <scheme val="minor"/>
    </font>
    <font>
      <b/>
      <i/>
      <sz val="9"/>
      <color theme="1"/>
      <name val="Times New Roman"/>
      <family val="1"/>
      <charset val="204"/>
    </font>
    <font>
      <sz val="8.5"/>
      <name val="Times New Roman"/>
      <family val="1"/>
      <charset val="204"/>
    </font>
    <font>
      <sz val="7"/>
      <name val="Times New Roman"/>
      <family val="1"/>
      <charset val="204"/>
    </font>
    <font>
      <sz val="7"/>
      <name val="Calibri"/>
      <family val="2"/>
      <charset val="204"/>
      <scheme val="minor"/>
    </font>
    <font>
      <sz val="8"/>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164" fontId="3" fillId="0" borderId="0" applyFont="0" applyFill="0" applyBorder="0" applyAlignment="0" applyProtection="0"/>
    <xf numFmtId="0" fontId="30" fillId="0" borderId="0" applyNumberFormat="0" applyFill="0" applyBorder="0" applyAlignment="0" applyProtection="0">
      <alignment vertical="top"/>
      <protection locked="0"/>
    </xf>
  </cellStyleXfs>
  <cellXfs count="340">
    <xf numFmtId="0" fontId="0" fillId="0" borderId="0" xfId="0"/>
    <xf numFmtId="0" fontId="4" fillId="0" borderId="0" xfId="0" applyFont="1" applyFill="1"/>
    <xf numFmtId="0" fontId="5" fillId="0" borderId="0" xfId="0" applyFont="1"/>
    <xf numFmtId="0" fontId="6" fillId="0" borderId="0" xfId="0" applyFont="1" applyFill="1"/>
    <xf numFmtId="0" fontId="8" fillId="0" borderId="0" xfId="0" applyFont="1" applyFill="1" applyAlignment="1">
      <alignment horizontal="center"/>
    </xf>
    <xf numFmtId="0" fontId="11" fillId="0" borderId="0" xfId="0" applyFont="1" applyFill="1" applyAlignment="1">
      <alignment horizontal="center"/>
    </xf>
    <xf numFmtId="0" fontId="10" fillId="0" borderId="0" xfId="0" applyFont="1" applyFill="1" applyAlignment="1"/>
    <xf numFmtId="0" fontId="10" fillId="0" borderId="0" xfId="0" applyFont="1" applyFill="1" applyAlignment="1">
      <alignment horizontal="right"/>
    </xf>
    <xf numFmtId="0" fontId="16" fillId="0" borderId="1" xfId="0" applyFont="1" applyFill="1" applyBorder="1" applyAlignment="1">
      <alignment horizontal="left" vertical="center" wrapText="1"/>
    </xf>
    <xf numFmtId="165" fontId="16" fillId="0" borderId="1" xfId="0" applyNumberFormat="1" applyFont="1" applyFill="1" applyBorder="1" applyAlignment="1">
      <alignment vertical="center"/>
    </xf>
    <xf numFmtId="165" fontId="15" fillId="0" borderId="1" xfId="0" applyNumberFormat="1" applyFont="1" applyFill="1" applyBorder="1" applyAlignment="1">
      <alignment vertical="center"/>
    </xf>
    <xf numFmtId="0" fontId="15" fillId="2" borderId="1" xfId="0" applyFont="1" applyFill="1" applyBorder="1" applyAlignment="1">
      <alignment horizontal="left" vertical="center" wrapText="1" indent="1"/>
    </xf>
    <xf numFmtId="0" fontId="15" fillId="0" borderId="1" xfId="0" applyFont="1" applyFill="1" applyBorder="1" applyAlignment="1">
      <alignment horizontal="left" vertical="center" wrapText="1" indent="1"/>
    </xf>
    <xf numFmtId="0" fontId="15" fillId="0" borderId="1" xfId="0" applyFont="1" applyFill="1" applyBorder="1" applyAlignment="1">
      <alignment horizontal="left" vertical="center" wrapText="1"/>
    </xf>
    <xf numFmtId="0" fontId="15" fillId="2" borderId="1" xfId="0" applyFont="1" applyFill="1" applyBorder="1" applyAlignment="1">
      <alignment vertical="center" wrapText="1"/>
    </xf>
    <xf numFmtId="0" fontId="16" fillId="2" borderId="1" xfId="0" applyFont="1" applyFill="1" applyBorder="1" applyAlignment="1">
      <alignment horizontal="left" vertical="center" wrapText="1"/>
    </xf>
    <xf numFmtId="165" fontId="16" fillId="2" borderId="1" xfId="0" applyNumberFormat="1" applyFont="1" applyFill="1" applyBorder="1" applyAlignment="1">
      <alignment vertical="center"/>
    </xf>
    <xf numFmtId="165" fontId="15" fillId="2" borderId="1" xfId="0" applyNumberFormat="1" applyFont="1" applyFill="1" applyBorder="1" applyAlignment="1">
      <alignment vertical="center"/>
    </xf>
    <xf numFmtId="0" fontId="18" fillId="0" borderId="0" xfId="0" applyFont="1"/>
    <xf numFmtId="0" fontId="19" fillId="0" borderId="0" xfId="0" applyFont="1"/>
    <xf numFmtId="49" fontId="7" fillId="0" borderId="1" xfId="0" applyNumberFormat="1" applyFont="1" applyFill="1" applyBorder="1" applyAlignment="1">
      <alignment horizontal="center" vertical="center"/>
    </xf>
    <xf numFmtId="1" fontId="6" fillId="0" borderId="1" xfId="0" applyNumberFormat="1" applyFont="1" applyFill="1" applyBorder="1" applyAlignment="1">
      <alignment horizontal="center" vertical="top"/>
    </xf>
    <xf numFmtId="0" fontId="11" fillId="0" borderId="0" xfId="0" applyFont="1" applyFill="1" applyAlignment="1">
      <alignment horizontal="center" vertical="center" wrapText="1"/>
    </xf>
    <xf numFmtId="0" fontId="12" fillId="0" borderId="0" xfId="0" applyFont="1" applyAlignment="1"/>
    <xf numFmtId="0" fontId="23" fillId="0" borderId="1" xfId="0" applyFont="1" applyBorder="1" applyAlignment="1"/>
    <xf numFmtId="49" fontId="23" fillId="0" borderId="1" xfId="0" applyNumberFormat="1" applyFont="1" applyBorder="1" applyAlignment="1">
      <alignment horizontal="center" vertical="center"/>
    </xf>
    <xf numFmtId="0" fontId="0" fillId="0" borderId="0" xfId="0" applyAlignment="1">
      <alignment vertical="center"/>
    </xf>
    <xf numFmtId="165" fontId="16" fillId="0" borderId="1" xfId="0" applyNumberFormat="1" applyFont="1" applyFill="1" applyBorder="1" applyAlignment="1">
      <alignment vertical="center" wrapText="1"/>
    </xf>
    <xf numFmtId="165" fontId="15" fillId="0" borderId="1" xfId="0" applyNumberFormat="1" applyFont="1" applyFill="1" applyBorder="1" applyAlignment="1">
      <alignment horizontal="right" vertical="center"/>
    </xf>
    <xf numFmtId="0" fontId="0" fillId="0" borderId="0" xfId="0" applyAlignment="1">
      <alignment wrapText="1"/>
    </xf>
    <xf numFmtId="0" fontId="26" fillId="0" borderId="1" xfId="0" applyFont="1" applyFill="1" applyBorder="1" applyAlignment="1">
      <alignment vertical="top" wrapText="1"/>
    </xf>
    <xf numFmtId="49" fontId="13" fillId="0" borderId="1" xfId="0" applyNumberFormat="1" applyFont="1" applyFill="1" applyBorder="1" applyAlignment="1">
      <alignment horizontal="center"/>
    </xf>
    <xf numFmtId="49" fontId="25" fillId="0" borderId="1" xfId="0" applyNumberFormat="1" applyFont="1" applyBorder="1"/>
    <xf numFmtId="0" fontId="25" fillId="0" borderId="1" xfId="0" applyFont="1" applyBorder="1"/>
    <xf numFmtId="49" fontId="13" fillId="0" borderId="1" xfId="1" applyNumberFormat="1" applyFont="1" applyFill="1" applyBorder="1" applyAlignment="1">
      <alignment horizontal="center" vertical="top"/>
    </xf>
    <xf numFmtId="0" fontId="25" fillId="0" borderId="0" xfId="0" applyFont="1" applyAlignment="1">
      <alignment vertical="center" wrapText="1"/>
    </xf>
    <xf numFmtId="49" fontId="26" fillId="0" borderId="1" xfId="1" applyNumberFormat="1" applyFont="1" applyFill="1" applyBorder="1" applyAlignment="1">
      <alignment horizontal="center" vertical="top"/>
    </xf>
    <xf numFmtId="0" fontId="26" fillId="0" borderId="5" xfId="0" applyFont="1" applyFill="1" applyBorder="1" applyAlignment="1">
      <alignment vertical="top" wrapText="1"/>
    </xf>
    <xf numFmtId="0" fontId="25" fillId="0" borderId="5" xfId="0" applyFont="1" applyFill="1" applyBorder="1" applyAlignment="1">
      <alignment vertical="center" wrapText="1"/>
    </xf>
    <xf numFmtId="0" fontId="13" fillId="0" borderId="1" xfId="0" applyFont="1" applyFill="1" applyBorder="1" applyAlignment="1">
      <alignment vertical="center"/>
    </xf>
    <xf numFmtId="0" fontId="6" fillId="0" borderId="1" xfId="0" applyFont="1" applyFill="1" applyBorder="1" applyAlignment="1">
      <alignment vertical="top"/>
    </xf>
    <xf numFmtId="166" fontId="26" fillId="0" borderId="1" xfId="0" applyNumberFormat="1" applyFont="1" applyFill="1" applyBorder="1" applyAlignment="1">
      <alignment vertical="center"/>
    </xf>
    <xf numFmtId="166" fontId="13" fillId="0" borderId="1" xfId="0" applyNumberFormat="1" applyFont="1" applyFill="1" applyBorder="1" applyAlignment="1">
      <alignment vertical="center"/>
    </xf>
    <xf numFmtId="166" fontId="6" fillId="0" borderId="1" xfId="0" applyNumberFormat="1" applyFont="1" applyFill="1" applyBorder="1" applyAlignment="1">
      <alignment vertical="top"/>
    </xf>
    <xf numFmtId="0" fontId="28" fillId="0" borderId="5" xfId="0" applyFont="1" applyBorder="1" applyAlignment="1">
      <alignment horizontal="center" vertical="center"/>
    </xf>
    <xf numFmtId="0" fontId="29" fillId="0" borderId="0" xfId="0" applyFont="1" applyAlignment="1">
      <alignment horizontal="left" indent="15"/>
    </xf>
    <xf numFmtId="0" fontId="29" fillId="0" borderId="0" xfId="0" applyFont="1"/>
    <xf numFmtId="0" fontId="17" fillId="0" borderId="0" xfId="0" applyFont="1"/>
    <xf numFmtId="0" fontId="29" fillId="0" borderId="0" xfId="0" applyFont="1" applyAlignment="1">
      <alignment horizontal="center"/>
    </xf>
    <xf numFmtId="0" fontId="17" fillId="0" borderId="0" xfId="0" applyFont="1" applyAlignment="1">
      <alignment horizontal="center"/>
    </xf>
    <xf numFmtId="0" fontId="7" fillId="0" borderId="0" xfId="0" applyFont="1"/>
    <xf numFmtId="0" fontId="28" fillId="0" borderId="1" xfId="0" applyFont="1" applyBorder="1" applyAlignment="1">
      <alignment horizontal="center" vertical="center"/>
    </xf>
    <xf numFmtId="0" fontId="23" fillId="0" borderId="1" xfId="0" applyFont="1" applyBorder="1" applyAlignment="1">
      <alignment vertical="center" wrapText="1"/>
    </xf>
    <xf numFmtId="0" fontId="28" fillId="0" borderId="1" xfId="0" applyFont="1" applyBorder="1" applyAlignment="1">
      <alignment horizontal="left" vertical="center" wrapText="1"/>
    </xf>
    <xf numFmtId="0" fontId="33" fillId="0" borderId="0" xfId="0" applyFont="1" applyAlignment="1">
      <alignment vertical="center"/>
    </xf>
    <xf numFmtId="0" fontId="13" fillId="0"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0" fontId="6" fillId="0" borderId="1" xfId="0" applyFont="1" applyFill="1" applyBorder="1" applyAlignment="1">
      <alignment vertical="top" wrapText="1"/>
    </xf>
    <xf numFmtId="0" fontId="28" fillId="0" borderId="1" xfId="0" applyFont="1" applyBorder="1" applyAlignment="1">
      <alignment vertical="center" wrapText="1"/>
    </xf>
    <xf numFmtId="0" fontId="28" fillId="0" borderId="5" xfId="0" applyFont="1" applyBorder="1" applyAlignment="1">
      <alignment horizontal="left" vertical="center" wrapText="1"/>
    </xf>
    <xf numFmtId="0" fontId="28" fillId="0" borderId="1" xfId="0" applyFont="1" applyBorder="1" applyAlignment="1">
      <alignment horizontal="center" vertical="center" wrapText="1"/>
    </xf>
    <xf numFmtId="0" fontId="28" fillId="0" borderId="1" xfId="0" applyFont="1" applyBorder="1" applyAlignment="1">
      <alignment horizontal="justify" vertical="center" wrapText="1"/>
    </xf>
    <xf numFmtId="0" fontId="23" fillId="0" borderId="1" xfId="0" applyFont="1" applyBorder="1" applyAlignment="1">
      <alignment horizontal="center" vertical="center" wrapText="1"/>
    </xf>
    <xf numFmtId="0" fontId="28" fillId="0" borderId="5" xfId="0" applyFont="1" applyBorder="1" applyAlignment="1">
      <alignment horizontal="center" vertical="center" wrapText="1"/>
    </xf>
    <xf numFmtId="0" fontId="34"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1" fontId="25" fillId="0" borderId="1" xfId="0" applyNumberFormat="1" applyFont="1" applyBorder="1" applyAlignment="1">
      <alignment horizontal="center" vertical="center" wrapText="1"/>
    </xf>
    <xf numFmtId="0" fontId="24" fillId="0" borderId="5" xfId="0" applyFont="1" applyBorder="1" applyAlignment="1">
      <alignment horizontal="justify" vertical="center" wrapText="1"/>
    </xf>
    <xf numFmtId="0" fontId="25" fillId="0" borderId="1" xfId="0" applyFont="1" applyBorder="1" applyAlignment="1">
      <alignment vertical="center" wrapText="1"/>
    </xf>
    <xf numFmtId="0" fontId="25" fillId="0" borderId="1" xfId="0" applyFont="1" applyBorder="1" applyAlignment="1">
      <alignment vertical="center" wrapText="1"/>
    </xf>
    <xf numFmtId="0" fontId="25" fillId="0" borderId="5" xfId="0" applyFont="1" applyBorder="1" applyAlignment="1">
      <alignment vertical="center" wrapText="1"/>
    </xf>
    <xf numFmtId="0" fontId="35" fillId="0" borderId="5" xfId="0" applyFont="1" applyBorder="1" applyAlignment="1">
      <alignment vertical="center" wrapText="1"/>
    </xf>
    <xf numFmtId="0" fontId="25" fillId="0" borderId="7" xfId="0" applyFont="1" applyBorder="1" applyAlignment="1">
      <alignment vertical="center" wrapText="1"/>
    </xf>
    <xf numFmtId="0" fontId="35" fillId="0" borderId="7" xfId="0" applyFont="1" applyBorder="1" applyAlignment="1">
      <alignment vertical="center" wrapText="1"/>
    </xf>
    <xf numFmtId="0" fontId="25" fillId="0" borderId="1" xfId="0" applyFont="1" applyBorder="1" applyAlignment="1">
      <alignment horizontal="justify" vertical="center" wrapText="1"/>
    </xf>
    <xf numFmtId="0" fontId="25" fillId="0" borderId="2" xfId="0" applyFont="1" applyBorder="1" applyAlignment="1">
      <alignment vertical="center" wrapText="1"/>
    </xf>
    <xf numFmtId="0" fontId="24" fillId="0" borderId="1" xfId="0" applyFont="1" applyBorder="1" applyAlignment="1">
      <alignment vertical="center" wrapText="1"/>
    </xf>
    <xf numFmtId="0" fontId="25" fillId="0" borderId="9" xfId="0" applyFont="1" applyBorder="1" applyAlignment="1">
      <alignment vertical="center" wrapText="1"/>
    </xf>
    <xf numFmtId="0" fontId="25" fillId="0" borderId="10" xfId="0" applyFont="1" applyBorder="1" applyAlignment="1">
      <alignment vertical="center" wrapText="1"/>
    </xf>
    <xf numFmtId="0" fontId="25" fillId="0" borderId="11" xfId="0" applyFont="1" applyBorder="1" applyAlignment="1">
      <alignment vertical="center" wrapText="1"/>
    </xf>
    <xf numFmtId="0" fontId="25" fillId="0" borderId="12" xfId="0" applyFont="1" applyBorder="1" applyAlignment="1">
      <alignment vertical="center" wrapText="1"/>
    </xf>
    <xf numFmtId="0" fontId="25" fillId="0" borderId="13" xfId="0" applyFont="1" applyBorder="1" applyAlignment="1">
      <alignment vertical="center" wrapText="1"/>
    </xf>
    <xf numFmtId="0" fontId="24" fillId="0" borderId="5" xfId="0" applyFont="1" applyBorder="1" applyAlignment="1">
      <alignment vertical="center" wrapText="1"/>
    </xf>
    <xf numFmtId="0" fontId="25" fillId="0" borderId="6" xfId="0" applyFont="1" applyBorder="1" applyAlignment="1">
      <alignment vertical="center" wrapText="1"/>
    </xf>
    <xf numFmtId="0" fontId="25" fillId="0" borderId="3" xfId="0" applyFont="1" applyBorder="1" applyAlignment="1">
      <alignment vertical="center" wrapText="1"/>
    </xf>
    <xf numFmtId="0" fontId="25" fillId="0" borderId="14" xfId="0" applyFont="1" applyBorder="1" applyAlignment="1">
      <alignment vertical="center" wrapText="1"/>
    </xf>
    <xf numFmtId="0" fontId="25" fillId="0" borderId="5" xfId="0" applyFont="1" applyBorder="1" applyAlignment="1">
      <alignment horizontal="center" vertical="center" wrapText="1"/>
    </xf>
    <xf numFmtId="0" fontId="25" fillId="3" borderId="1" xfId="0" applyFont="1" applyFill="1" applyBorder="1" applyAlignment="1">
      <alignment vertical="center" wrapText="1"/>
    </xf>
    <xf numFmtId="0" fontId="0" fillId="0" borderId="0" xfId="0" applyFont="1" applyAlignment="1">
      <alignment vertical="center"/>
    </xf>
    <xf numFmtId="0" fontId="24" fillId="0" borderId="1" xfId="0" applyFont="1" applyBorder="1" applyAlignment="1">
      <alignment horizontal="justify" vertical="center" wrapText="1"/>
    </xf>
    <xf numFmtId="0" fontId="25" fillId="0" borderId="4" xfId="0" applyFont="1" applyBorder="1" applyAlignment="1">
      <alignment vertical="center" wrapText="1"/>
    </xf>
    <xf numFmtId="0" fontId="24" fillId="0" borderId="1" xfId="0" applyFont="1" applyBorder="1" applyAlignment="1">
      <alignment horizontal="left" vertical="center" wrapText="1"/>
    </xf>
    <xf numFmtId="0" fontId="33" fillId="0" borderId="0" xfId="0" applyFont="1"/>
    <xf numFmtId="0" fontId="23" fillId="0" borderId="0" xfId="0" applyFont="1" applyBorder="1" applyAlignment="1">
      <alignment vertical="center"/>
    </xf>
    <xf numFmtId="0" fontId="33" fillId="0" borderId="0" xfId="0" applyFont="1" applyBorder="1" applyAlignment="1">
      <alignment vertical="center"/>
    </xf>
    <xf numFmtId="0" fontId="33" fillId="0" borderId="0" xfId="0" applyFont="1" applyBorder="1"/>
    <xf numFmtId="0" fontId="23" fillId="0" borderId="1" xfId="0" applyFont="1" applyBorder="1" applyAlignment="1">
      <alignment horizontal="center" vertical="center"/>
    </xf>
    <xf numFmtId="0" fontId="28" fillId="3" borderId="1" xfId="0" applyFont="1" applyFill="1" applyBorder="1" applyAlignment="1">
      <alignment horizontal="center" vertical="center"/>
    </xf>
    <xf numFmtId="3" fontId="28" fillId="0" borderId="1" xfId="0" applyNumberFormat="1" applyFont="1" applyBorder="1" applyAlignment="1">
      <alignment horizontal="center" vertical="center"/>
    </xf>
    <xf numFmtId="0" fontId="28" fillId="0" borderId="1" xfId="0" applyFont="1" applyFill="1" applyBorder="1" applyAlignment="1">
      <alignment horizontal="center" vertical="center" wrapText="1"/>
    </xf>
    <xf numFmtId="0" fontId="23" fillId="0" borderId="5" xfId="0" applyFont="1" applyBorder="1" applyAlignment="1">
      <alignment horizontal="center" vertical="center"/>
    </xf>
    <xf numFmtId="0" fontId="33" fillId="0" borderId="5" xfId="0" applyFont="1" applyBorder="1"/>
    <xf numFmtId="0" fontId="34" fillId="0" borderId="5" xfId="0" applyFont="1" applyBorder="1" applyAlignment="1">
      <alignment horizontal="center" vertical="center" wrapText="1"/>
    </xf>
    <xf numFmtId="0" fontId="37" fillId="0" borderId="1" xfId="0" applyFont="1" applyBorder="1" applyAlignment="1">
      <alignment horizontal="center" vertical="center" wrapText="1"/>
    </xf>
    <xf numFmtId="0" fontId="33" fillId="0" borderId="1" xfId="0" applyFont="1" applyBorder="1" applyAlignment="1">
      <alignment vertical="center"/>
    </xf>
    <xf numFmtId="0" fontId="28" fillId="0" borderId="1" xfId="0" applyNumberFormat="1" applyFont="1" applyBorder="1" applyAlignment="1">
      <alignment horizontal="center" vertical="center" wrapText="1"/>
    </xf>
    <xf numFmtId="0" fontId="28" fillId="0" borderId="1" xfId="0" applyFont="1" applyBorder="1" applyAlignment="1">
      <alignment wrapText="1"/>
    </xf>
    <xf numFmtId="0" fontId="23" fillId="0" borderId="0" xfId="0" applyFont="1"/>
    <xf numFmtId="0" fontId="38" fillId="0" borderId="0" xfId="0" applyFont="1" applyAlignment="1">
      <alignment horizontal="center" vertical="center"/>
    </xf>
    <xf numFmtId="0" fontId="32" fillId="0" borderId="1" xfId="0" applyFont="1" applyBorder="1" applyAlignment="1">
      <alignment horizontal="center" wrapText="1"/>
    </xf>
    <xf numFmtId="0" fontId="32" fillId="0" borderId="1" xfId="0" applyFont="1" applyBorder="1" applyAlignment="1">
      <alignment horizontal="center" vertical="center" wrapText="1"/>
    </xf>
    <xf numFmtId="0" fontId="32" fillId="0" borderId="1" xfId="0" applyFont="1" applyBorder="1" applyAlignment="1">
      <alignment horizontal="left" vertical="center" wrapText="1"/>
    </xf>
    <xf numFmtId="14" fontId="32" fillId="0" borderId="1" xfId="0" applyNumberFormat="1" applyFont="1" applyBorder="1" applyAlignment="1">
      <alignment horizontal="center" vertical="center" wrapText="1"/>
    </xf>
    <xf numFmtId="0" fontId="32" fillId="0" borderId="1" xfId="0" applyFont="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lignment vertical="top" wrapText="1"/>
    </xf>
    <xf numFmtId="14" fontId="32" fillId="0" borderId="1" xfId="0" applyNumberFormat="1" applyFont="1" applyBorder="1" applyAlignment="1">
      <alignment horizontal="center" vertical="center"/>
    </xf>
    <xf numFmtId="0" fontId="28" fillId="0" borderId="1" xfId="0" applyFont="1" applyBorder="1" applyAlignment="1">
      <alignment vertical="top" wrapText="1"/>
    </xf>
    <xf numFmtId="0" fontId="26" fillId="0" borderId="1" xfId="0" applyFont="1" applyFill="1" applyBorder="1" applyAlignment="1">
      <alignment horizontal="left" vertical="top" wrapText="1"/>
    </xf>
    <xf numFmtId="49" fontId="13" fillId="0" borderId="1" xfId="0" applyNumberFormat="1" applyFont="1" applyFill="1" applyBorder="1" applyAlignment="1">
      <alignment horizontal="center" vertical="top"/>
    </xf>
    <xf numFmtId="0" fontId="13" fillId="0" borderId="1" xfId="0" applyFont="1" applyFill="1" applyBorder="1" applyAlignment="1">
      <alignment horizontal="center" vertical="center" wrapText="1"/>
    </xf>
    <xf numFmtId="0" fontId="13" fillId="0" borderId="5" xfId="0" applyFont="1" applyFill="1" applyBorder="1" applyAlignment="1">
      <alignment horizontal="left" vertical="top" wrapText="1"/>
    </xf>
    <xf numFmtId="49" fontId="13" fillId="0" borderId="5" xfId="0" applyNumberFormat="1" applyFont="1" applyFill="1" applyBorder="1" applyAlignment="1">
      <alignment horizontal="center" vertical="top"/>
    </xf>
    <xf numFmtId="0" fontId="13" fillId="0" borderId="5" xfId="0" applyFont="1" applyFill="1" applyBorder="1" applyAlignment="1">
      <alignment horizontal="left" vertical="center" wrapText="1"/>
    </xf>
    <xf numFmtId="49" fontId="26" fillId="0" borderId="1" xfId="0" applyNumberFormat="1" applyFont="1" applyFill="1" applyBorder="1" applyAlignment="1">
      <alignment horizontal="center" vertical="top"/>
    </xf>
    <xf numFmtId="49" fontId="26" fillId="0" borderId="5" xfId="0" applyNumberFormat="1" applyFont="1" applyFill="1" applyBorder="1" applyAlignment="1">
      <alignment horizontal="center" vertical="top"/>
    </xf>
    <xf numFmtId="0" fontId="15" fillId="2" borderId="1" xfId="0" applyFont="1" applyFill="1" applyBorder="1" applyAlignment="1">
      <alignment horizontal="left" vertical="center" wrapText="1"/>
    </xf>
    <xf numFmtId="0" fontId="20" fillId="0" borderId="0" xfId="0" applyFont="1" applyAlignment="1">
      <alignment horizontal="center" vertical="center" wrapText="1"/>
    </xf>
    <xf numFmtId="0" fontId="13" fillId="2" borderId="1" xfId="0" applyFont="1" applyFill="1" applyBorder="1" applyAlignment="1">
      <alignment horizontal="center" vertical="center" wrapText="1"/>
    </xf>
    <xf numFmtId="0" fontId="25" fillId="0" borderId="1" xfId="0" applyFont="1" applyBorder="1" applyAlignment="1">
      <alignment vertical="center" wrapText="1"/>
    </xf>
    <xf numFmtId="0" fontId="25" fillId="0" borderId="6" xfId="0" applyFont="1" applyBorder="1" applyAlignment="1">
      <alignment horizontal="left" vertical="top" wrapText="1"/>
    </xf>
    <xf numFmtId="0" fontId="7" fillId="0" borderId="0" xfId="0" applyFont="1" applyFill="1" applyAlignment="1">
      <alignment horizontal="center" wrapText="1"/>
    </xf>
    <xf numFmtId="0" fontId="6" fillId="0" borderId="0" xfId="0" applyFont="1" applyFill="1" applyAlignment="1"/>
    <xf numFmtId="0" fontId="7" fillId="0" borderId="0" xfId="0" applyFont="1" applyFill="1" applyAlignment="1">
      <alignment horizontal="center"/>
    </xf>
    <xf numFmtId="0" fontId="6" fillId="0" borderId="1" xfId="0" applyFont="1" applyFill="1" applyBorder="1" applyAlignment="1">
      <alignment horizontal="center" vertical="center" wrapText="1"/>
    </xf>
    <xf numFmtId="0" fontId="6" fillId="0" borderId="5" xfId="0" applyFont="1" applyFill="1" applyBorder="1" applyAlignment="1">
      <alignment horizontal="left" vertical="top" wrapText="1"/>
    </xf>
    <xf numFmtId="0" fontId="6" fillId="0" borderId="1" xfId="0" applyFont="1" applyFill="1" applyBorder="1" applyAlignment="1">
      <alignment horizontal="center" vertical="top"/>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28" fillId="0" borderId="1" xfId="0" applyFont="1" applyBorder="1" applyAlignment="1">
      <alignment horizontal="center" vertical="center" wrapText="1"/>
    </xf>
    <xf numFmtId="49" fontId="13" fillId="0" borderId="1" xfId="0" applyNumberFormat="1" applyFont="1" applyFill="1" applyBorder="1" applyAlignment="1">
      <alignment horizontal="center" vertical="center" wrapText="1"/>
    </xf>
    <xf numFmtId="165" fontId="26" fillId="0" borderId="1" xfId="0" applyNumberFormat="1" applyFont="1" applyFill="1" applyBorder="1" applyAlignment="1">
      <alignment horizontal="center" vertical="center" wrapText="1"/>
    </xf>
    <xf numFmtId="165" fontId="13"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165" fontId="26" fillId="0" borderId="1" xfId="0" applyNumberFormat="1" applyFont="1" applyFill="1" applyBorder="1" applyAlignment="1">
      <alignment horizontal="center" vertical="top"/>
    </xf>
    <xf numFmtId="165" fontId="13"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top" wrapText="1"/>
    </xf>
    <xf numFmtId="0" fontId="25" fillId="0" borderId="1" xfId="0" applyFont="1" applyBorder="1" applyAlignment="1">
      <alignment wrapText="1"/>
    </xf>
    <xf numFmtId="49" fontId="25" fillId="0" borderId="1" xfId="0" applyNumberFormat="1" applyFont="1" applyBorder="1" applyAlignment="1">
      <alignment vertical="top"/>
    </xf>
    <xf numFmtId="49" fontId="25" fillId="0" borderId="1" xfId="0" applyNumberFormat="1" applyFont="1" applyBorder="1" applyAlignment="1">
      <alignment horizontal="center" vertical="top"/>
    </xf>
    <xf numFmtId="0" fontId="13" fillId="0" borderId="1" xfId="0" applyFont="1" applyFill="1" applyBorder="1" applyAlignment="1">
      <alignment horizontal="center" vertical="top"/>
    </xf>
    <xf numFmtId="165" fontId="26" fillId="0" borderId="1" xfId="0" applyNumberFormat="1" applyFont="1" applyFill="1" applyBorder="1" applyAlignment="1">
      <alignment horizontal="center" vertical="center"/>
    </xf>
    <xf numFmtId="165" fontId="13" fillId="0" borderId="1" xfId="0" applyNumberFormat="1" applyFont="1" applyFill="1" applyBorder="1" applyAlignment="1">
      <alignment horizontal="center" vertical="top" wrapText="1"/>
    </xf>
    <xf numFmtId="165" fontId="13" fillId="0" borderId="1" xfId="0" applyNumberFormat="1" applyFont="1" applyFill="1" applyBorder="1" applyAlignment="1">
      <alignment horizontal="center" vertical="top"/>
    </xf>
    <xf numFmtId="0" fontId="13" fillId="0" borderId="1" xfId="0" applyFont="1" applyFill="1" applyBorder="1" applyAlignment="1">
      <alignment horizontal="center" vertical="top" wrapText="1"/>
    </xf>
    <xf numFmtId="49" fontId="26" fillId="0" borderId="1" xfId="0" applyNumberFormat="1" applyFont="1" applyFill="1" applyBorder="1" applyAlignment="1">
      <alignment horizontal="center" vertical="top" wrapText="1"/>
    </xf>
    <xf numFmtId="49" fontId="39" fillId="0" borderId="5" xfId="0" applyNumberFormat="1" applyFont="1" applyFill="1" applyBorder="1" applyAlignment="1">
      <alignment horizontal="center" vertical="top"/>
    </xf>
    <xf numFmtId="0" fontId="13" fillId="0" borderId="5" xfId="0" applyFont="1" applyFill="1" applyBorder="1" applyAlignment="1">
      <alignment horizontal="center" vertical="top"/>
    </xf>
    <xf numFmtId="49" fontId="13" fillId="0" borderId="5" xfId="0" applyNumberFormat="1" applyFont="1" applyFill="1" applyBorder="1" applyAlignment="1">
      <alignment horizontal="center" vertical="top" wrapText="1"/>
    </xf>
    <xf numFmtId="0" fontId="26" fillId="0" borderId="1" xfId="0" applyFont="1" applyFill="1" applyBorder="1" applyAlignment="1">
      <alignment horizontal="center" vertical="top"/>
    </xf>
    <xf numFmtId="165" fontId="26" fillId="0" borderId="1" xfId="0" applyNumberFormat="1" applyFont="1" applyFill="1" applyBorder="1" applyAlignment="1">
      <alignment horizontal="center" vertical="top" wrapText="1"/>
    </xf>
    <xf numFmtId="0" fontId="0" fillId="0" borderId="1" xfId="0" applyFont="1" applyBorder="1" applyAlignment="1">
      <alignment vertical="top"/>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top"/>
    </xf>
    <xf numFmtId="3" fontId="6" fillId="0" borderId="1" xfId="0" applyNumberFormat="1" applyFont="1" applyFill="1" applyBorder="1" applyAlignment="1">
      <alignment horizontal="center" vertical="top"/>
    </xf>
    <xf numFmtId="4" fontId="6" fillId="0" borderId="1" xfId="0" applyNumberFormat="1" applyFont="1" applyFill="1" applyBorder="1" applyAlignment="1">
      <alignment horizontal="center" vertical="top"/>
    </xf>
    <xf numFmtId="0" fontId="6" fillId="0" borderId="5" xfId="0" applyFont="1" applyFill="1" applyBorder="1" applyAlignment="1">
      <alignment vertical="top" wrapText="1"/>
    </xf>
    <xf numFmtId="0" fontId="6" fillId="0" borderId="5" xfId="0" applyFont="1" applyFill="1" applyBorder="1" applyAlignment="1">
      <alignment horizontal="left" vertical="center" wrapText="1"/>
    </xf>
    <xf numFmtId="3" fontId="6" fillId="0" borderId="1" xfId="0" applyNumberFormat="1" applyFont="1" applyFill="1" applyBorder="1" applyAlignment="1">
      <alignment vertical="top"/>
    </xf>
    <xf numFmtId="0" fontId="6" fillId="0" borderId="6" xfId="0" applyFont="1" applyFill="1" applyBorder="1" applyAlignment="1">
      <alignment vertical="top" wrapText="1"/>
    </xf>
    <xf numFmtId="14" fontId="28" fillId="0" borderId="1" xfId="0" applyNumberFormat="1" applyFont="1" applyBorder="1" applyAlignment="1">
      <alignment horizontal="center" vertical="center"/>
    </xf>
    <xf numFmtId="0" fontId="33" fillId="0" borderId="1" xfId="0" applyFont="1" applyBorder="1" applyAlignment="1">
      <alignment horizontal="center" vertical="center"/>
    </xf>
    <xf numFmtId="14" fontId="33" fillId="0" borderId="1" xfId="0" applyNumberFormat="1" applyFont="1" applyBorder="1" applyAlignment="1">
      <alignment horizontal="center" vertical="center"/>
    </xf>
    <xf numFmtId="0" fontId="25" fillId="0" borderId="1" xfId="0" applyFont="1" applyBorder="1" applyAlignment="1">
      <alignment vertical="center" wrapText="1"/>
    </xf>
    <xf numFmtId="0" fontId="28" fillId="0" borderId="0" xfId="0" applyFont="1"/>
    <xf numFmtId="0" fontId="28" fillId="0" borderId="1" xfId="0" applyFont="1" applyBorder="1" applyAlignment="1">
      <alignment vertical="center" wrapText="1"/>
    </xf>
    <xf numFmtId="0" fontId="28" fillId="0" borderId="5" xfId="0" applyFont="1" applyBorder="1" applyAlignment="1">
      <alignment vertical="center" wrapText="1"/>
    </xf>
    <xf numFmtId="0" fontId="42" fillId="0" borderId="1" xfId="0" applyFont="1" applyBorder="1" applyAlignment="1">
      <alignment horizontal="center" vertical="center" wrapText="1"/>
    </xf>
    <xf numFmtId="0" fontId="25" fillId="0" borderId="1" xfId="0" applyFont="1" applyFill="1" applyBorder="1" applyAlignment="1">
      <alignment vertical="center" wrapText="1"/>
    </xf>
    <xf numFmtId="49" fontId="28" fillId="0" borderId="1" xfId="0" applyNumberFormat="1" applyFont="1" applyFill="1" applyBorder="1" applyAlignment="1">
      <alignment horizontal="center" vertical="center" wrapText="1"/>
    </xf>
    <xf numFmtId="49" fontId="28" fillId="0" borderId="1" xfId="0" applyNumberFormat="1" applyFont="1" applyBorder="1" applyAlignment="1" applyProtection="1">
      <alignment horizontal="center" vertical="center" wrapText="1"/>
      <protection locked="0"/>
    </xf>
    <xf numFmtId="0" fontId="25" fillId="0" borderId="5" xfId="0" applyFont="1" applyBorder="1" applyAlignment="1">
      <alignment horizontal="left" vertical="center" wrapText="1"/>
    </xf>
    <xf numFmtId="0" fontId="25" fillId="0" borderId="2" xfId="0" applyFont="1" applyFill="1" applyBorder="1" applyAlignment="1">
      <alignment vertical="center" wrapText="1"/>
    </xf>
    <xf numFmtId="0" fontId="28" fillId="0" borderId="1" xfId="0" applyFont="1" applyFill="1" applyBorder="1" applyAlignment="1">
      <alignment horizontal="left" vertical="center" wrapText="1"/>
    </xf>
    <xf numFmtId="0" fontId="0" fillId="0" borderId="0" xfId="0" applyAlignment="1">
      <alignment horizontal="left" wrapText="1"/>
    </xf>
    <xf numFmtId="0" fontId="0" fillId="0" borderId="0" xfId="0" applyAlignment="1">
      <alignment horizontal="left"/>
    </xf>
    <xf numFmtId="0" fontId="1" fillId="0" borderId="0" xfId="0" applyFont="1" applyAlignment="1">
      <alignment horizontal="center" wrapText="1"/>
    </xf>
    <xf numFmtId="0" fontId="2" fillId="0" borderId="0" xfId="0" applyFont="1" applyAlignment="1">
      <alignment horizont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49" fontId="13" fillId="0" borderId="1" xfId="0" applyNumberFormat="1" applyFont="1" applyFill="1" applyBorder="1" applyAlignment="1">
      <alignment horizontal="center" vertical="top"/>
    </xf>
    <xf numFmtId="0" fontId="25" fillId="0" borderId="1" xfId="0" applyFont="1" applyBorder="1" applyAlignment="1">
      <alignment horizontal="center"/>
    </xf>
    <xf numFmtId="0" fontId="13" fillId="0" borderId="1" xfId="0" applyFont="1" applyFill="1" applyBorder="1" applyAlignment="1">
      <alignment horizontal="left" vertical="top" wrapText="1"/>
    </xf>
    <xf numFmtId="0" fontId="26" fillId="0" borderId="1" xfId="0" applyFont="1" applyFill="1" applyBorder="1" applyAlignment="1">
      <alignment horizontal="left" vertical="top" wrapText="1"/>
    </xf>
    <xf numFmtId="49" fontId="26" fillId="0" borderId="5" xfId="0" applyNumberFormat="1" applyFont="1" applyFill="1" applyBorder="1" applyAlignment="1">
      <alignment horizontal="center" vertical="top"/>
    </xf>
    <xf numFmtId="49" fontId="26" fillId="0" borderId="6" xfId="0" applyNumberFormat="1" applyFont="1" applyFill="1" applyBorder="1" applyAlignment="1">
      <alignment horizontal="center" vertical="top"/>
    </xf>
    <xf numFmtId="49" fontId="13" fillId="0" borderId="5" xfId="0" applyNumberFormat="1" applyFont="1" applyFill="1" applyBorder="1" applyAlignment="1">
      <alignment horizontal="center" vertical="top"/>
    </xf>
    <xf numFmtId="49" fontId="13" fillId="0" borderId="6" xfId="0" applyNumberFormat="1" applyFont="1" applyFill="1" applyBorder="1" applyAlignment="1">
      <alignment horizontal="center" vertical="top"/>
    </xf>
    <xf numFmtId="49" fontId="0" fillId="0" borderId="5" xfId="0" applyNumberFormat="1" applyFont="1" applyBorder="1" applyAlignment="1">
      <alignment horizontal="center" vertical="top"/>
    </xf>
    <xf numFmtId="49" fontId="0" fillId="0" borderId="6" xfId="0" applyNumberFormat="1" applyFont="1" applyBorder="1" applyAlignment="1">
      <alignment horizontal="center" vertical="top"/>
    </xf>
    <xf numFmtId="0" fontId="26" fillId="0" borderId="5" xfId="0" applyFont="1" applyFill="1" applyBorder="1" applyAlignment="1">
      <alignment horizontal="left" vertical="top" wrapText="1"/>
    </xf>
    <xf numFmtId="0" fontId="26" fillId="0" borderId="6" xfId="0" applyFont="1" applyFill="1" applyBorder="1" applyAlignment="1">
      <alignment horizontal="left" vertical="top" wrapText="1"/>
    </xf>
    <xf numFmtId="49" fontId="26" fillId="0" borderId="1" xfId="0" applyNumberFormat="1" applyFont="1" applyFill="1" applyBorder="1" applyAlignment="1">
      <alignment horizontal="center" vertical="top"/>
    </xf>
    <xf numFmtId="0" fontId="0" fillId="0" borderId="5" xfId="0" applyFont="1" applyBorder="1" applyAlignment="1">
      <alignment horizontal="center"/>
    </xf>
    <xf numFmtId="0" fontId="0" fillId="0" borderId="7" xfId="0" applyFont="1" applyBorder="1" applyAlignment="1">
      <alignment horizontal="center"/>
    </xf>
    <xf numFmtId="0" fontId="6" fillId="0" borderId="7" xfId="0" applyFont="1" applyFill="1" applyBorder="1" applyAlignment="1">
      <alignment horizontal="left" vertical="center" wrapText="1"/>
    </xf>
    <xf numFmtId="164" fontId="13" fillId="0" borderId="5" xfId="1" applyFont="1" applyFill="1" applyBorder="1" applyAlignment="1">
      <alignment horizontal="center" vertical="top"/>
    </xf>
    <xf numFmtId="164" fontId="13" fillId="0" borderId="6" xfId="1" applyFont="1" applyFill="1" applyBorder="1" applyAlignment="1">
      <alignment horizontal="center" vertical="top"/>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49" fontId="13" fillId="0" borderId="7" xfId="0" applyNumberFormat="1" applyFont="1" applyFill="1" applyBorder="1" applyAlignment="1">
      <alignment horizontal="center" vertical="top"/>
    </xf>
    <xf numFmtId="0" fontId="13" fillId="0" borderId="7" xfId="0" applyFont="1" applyFill="1" applyBorder="1" applyAlignment="1">
      <alignment horizontal="left" vertical="center"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10" fillId="0" borderId="0" xfId="0" applyFont="1" applyFill="1" applyAlignment="1">
      <alignment horizontal="left"/>
    </xf>
    <xf numFmtId="0" fontId="16" fillId="0" borderId="0" xfId="0" applyFont="1" applyFill="1" applyAlignment="1">
      <alignment horizontal="center" vertical="center" wrapText="1"/>
    </xf>
    <xf numFmtId="0" fontId="22" fillId="0" borderId="0" xfId="0" applyFont="1" applyAlignment="1"/>
    <xf numFmtId="0" fontId="24" fillId="0" borderId="0" xfId="0" applyFont="1" applyAlignment="1">
      <alignment horizont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left" vertical="center" wrapText="1"/>
    </xf>
    <xf numFmtId="49" fontId="15" fillId="2" borderId="5" xfId="0" applyNumberFormat="1" applyFont="1" applyFill="1" applyBorder="1" applyAlignment="1">
      <alignment horizontal="center" vertical="center"/>
    </xf>
    <xf numFmtId="49" fontId="15" fillId="2" borderId="7" xfId="0" applyNumberFormat="1" applyFont="1" applyFill="1" applyBorder="1" applyAlignment="1">
      <alignment horizontal="center" vertical="center"/>
    </xf>
    <xf numFmtId="49" fontId="15" fillId="2" borderId="6" xfId="0" applyNumberFormat="1" applyFont="1" applyFill="1" applyBorder="1" applyAlignment="1">
      <alignment horizontal="center" vertical="center"/>
    </xf>
    <xf numFmtId="0" fontId="15" fillId="2" borderId="5"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8" fillId="0" borderId="0" xfId="0" applyFont="1" applyAlignment="1">
      <alignment horizontal="left"/>
    </xf>
    <xf numFmtId="0" fontId="20" fillId="0" borderId="0" xfId="0" applyFont="1" applyAlignment="1">
      <alignment horizontal="center" vertical="center" wrapText="1"/>
    </xf>
    <xf numFmtId="0" fontId="21" fillId="0" borderId="0" xfId="0" applyFont="1" applyAlignment="1">
      <alignment horizontal="center" vertical="center" wrapText="1"/>
    </xf>
    <xf numFmtId="0" fontId="17" fillId="0" borderId="0" xfId="0" applyFont="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25" fillId="0" borderId="1" xfId="0" applyFont="1" applyBorder="1" applyAlignment="1">
      <alignment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1" xfId="0" applyFont="1" applyBorder="1" applyAlignment="1">
      <alignment horizontal="center" vertical="center" wrapText="1"/>
    </xf>
    <xf numFmtId="0" fontId="25" fillId="0" borderId="1" xfId="0" applyFont="1" applyBorder="1" applyAlignment="1">
      <alignment horizontal="justify" vertical="center"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9" xfId="0" applyFont="1" applyBorder="1" applyAlignment="1">
      <alignment vertical="center" wrapText="1"/>
    </xf>
    <xf numFmtId="0" fontId="25" fillId="0" borderId="6" xfId="0" applyFont="1" applyBorder="1" applyAlignment="1">
      <alignment vertical="center" wrapText="1"/>
    </xf>
    <xf numFmtId="0" fontId="25" fillId="0" borderId="2" xfId="0" applyFont="1" applyBorder="1" applyAlignment="1">
      <alignment vertical="center" wrapText="1"/>
    </xf>
    <xf numFmtId="0" fontId="25" fillId="0" borderId="4" xfId="0" applyFont="1" applyBorder="1" applyAlignment="1">
      <alignment vertical="center" wrapText="1"/>
    </xf>
    <xf numFmtId="0" fontId="25" fillId="3" borderId="2"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4" fillId="0" borderId="1"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4" fillId="0" borderId="5" xfId="0" applyFont="1" applyBorder="1" applyAlignment="1">
      <alignment horizontal="center" vertical="center" wrapText="1"/>
    </xf>
    <xf numFmtId="0" fontId="36" fillId="0" borderId="1" xfId="0" applyFont="1" applyBorder="1" applyAlignment="1">
      <alignment vertical="center" wrapText="1"/>
    </xf>
    <xf numFmtId="0" fontId="25" fillId="0" borderId="3" xfId="0" applyFont="1" applyBorder="1" applyAlignment="1">
      <alignment horizontal="center" vertical="center" wrapText="1"/>
    </xf>
    <xf numFmtId="0" fontId="25" fillId="0" borderId="7" xfId="0" applyFont="1" applyBorder="1" applyAlignment="1">
      <alignment horizontal="left" vertical="center" wrapText="1"/>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25" fillId="0" borderId="2" xfId="0" applyFont="1" applyBorder="1" applyAlignment="1">
      <alignment horizontal="left" vertical="top" wrapText="1"/>
    </xf>
    <xf numFmtId="0" fontId="25" fillId="0" borderId="5" xfId="0" applyFont="1" applyBorder="1" applyAlignment="1">
      <alignment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0" xfId="0" applyFont="1" applyBorder="1" applyAlignment="1">
      <alignment vertical="center" wrapText="1"/>
    </xf>
    <xf numFmtId="0" fontId="27" fillId="0" borderId="0" xfId="0" applyFont="1"/>
    <xf numFmtId="0" fontId="29" fillId="0" borderId="0" xfId="0" applyFont="1"/>
    <xf numFmtId="0" fontId="31" fillId="0" borderId="15" xfId="0" applyFont="1" applyBorder="1" applyAlignment="1">
      <alignment horizontal="center" vertical="center" wrapText="1"/>
    </xf>
    <xf numFmtId="0" fontId="31" fillId="0" borderId="15" xfId="0" applyFont="1" applyBorder="1" applyAlignment="1">
      <alignment horizontal="center" vertical="center"/>
    </xf>
    <xf numFmtId="49" fontId="6" fillId="0" borderId="1" xfId="0" applyNumberFormat="1" applyFont="1" applyFill="1" applyBorder="1" applyAlignment="1">
      <alignment horizontal="center" vertical="top"/>
    </xf>
    <xf numFmtId="0" fontId="9" fillId="0" borderId="1" xfId="0" applyFont="1" applyFill="1" applyBorder="1" applyAlignment="1">
      <alignment horizontal="center" vertical="top"/>
    </xf>
    <xf numFmtId="49" fontId="6" fillId="0" borderId="5" xfId="0" applyNumberFormat="1" applyFont="1" applyFill="1" applyBorder="1" applyAlignment="1">
      <alignment horizontal="center" vertical="top"/>
    </xf>
    <xf numFmtId="49" fontId="6" fillId="0" borderId="6" xfId="0" applyNumberFormat="1" applyFont="1" applyFill="1" applyBorder="1" applyAlignment="1">
      <alignment horizontal="center" vertical="top"/>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top" wrapText="1"/>
    </xf>
    <xf numFmtId="0" fontId="6" fillId="0" borderId="1" xfId="0" applyFont="1" applyFill="1" applyBorder="1" applyAlignment="1">
      <alignment horizontal="center" vertical="top"/>
    </xf>
    <xf numFmtId="0" fontId="6" fillId="0" borderId="1" xfId="0" applyFont="1" applyFill="1" applyBorder="1" applyAlignment="1">
      <alignment horizontal="left" vertical="top" wrapText="1"/>
    </xf>
    <xf numFmtId="0" fontId="7" fillId="0" borderId="1" xfId="0" applyFont="1" applyFill="1" applyBorder="1" applyAlignment="1">
      <alignment horizontal="center"/>
    </xf>
    <xf numFmtId="0" fontId="6" fillId="0" borderId="1" xfId="0" applyFont="1" applyFill="1" applyBorder="1" applyAlignment="1">
      <alignment vertical="top" wrapText="1"/>
    </xf>
    <xf numFmtId="0" fontId="9" fillId="0" borderId="1" xfId="0" applyFont="1" applyFill="1" applyBorder="1" applyAlignment="1">
      <alignment vertical="top" wrapText="1"/>
    </xf>
    <xf numFmtId="0" fontId="7" fillId="0" borderId="1" xfId="0" applyFont="1" applyFill="1" applyBorder="1" applyAlignment="1">
      <alignment horizontal="center" vertical="center"/>
    </xf>
    <xf numFmtId="0" fontId="6" fillId="0" borderId="0" xfId="0" applyFont="1" applyFill="1" applyAlignment="1">
      <alignment horizontal="left"/>
    </xf>
    <xf numFmtId="0" fontId="7" fillId="0" borderId="0" xfId="0" applyFont="1" applyFill="1" applyAlignment="1">
      <alignment horizontal="center" wrapText="1"/>
    </xf>
    <xf numFmtId="0" fontId="6" fillId="0" borderId="0" xfId="0" applyFont="1" applyFill="1" applyAlignment="1"/>
    <xf numFmtId="0" fontId="6" fillId="0" borderId="0" xfId="0" applyFont="1" applyFill="1" applyAlignment="1">
      <alignment horizontal="center"/>
    </xf>
    <xf numFmtId="0" fontId="6" fillId="0"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23" fillId="0" borderId="0" xfId="0" applyFont="1" applyBorder="1" applyAlignment="1">
      <alignment horizontal="center" vertical="center"/>
    </xf>
    <xf numFmtId="0" fontId="37" fillId="0" borderId="0" xfId="0" applyFont="1" applyBorder="1" applyAlignment="1">
      <alignment horizontal="center" vertical="center"/>
    </xf>
    <xf numFmtId="0" fontId="23" fillId="0" borderId="6" xfId="0" applyFont="1" applyBorder="1" applyAlignment="1">
      <alignment horizontal="center"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3"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4" xfId="0" applyFont="1" applyBorder="1" applyAlignment="1">
      <alignment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9" xfId="0" applyFont="1" applyBorder="1" applyAlignment="1">
      <alignment horizontal="center" vertical="center"/>
    </xf>
    <xf numFmtId="0" fontId="33" fillId="0" borderId="14" xfId="0" applyFont="1" applyBorder="1" applyAlignment="1">
      <alignment horizontal="center" vertical="center"/>
    </xf>
    <xf numFmtId="0" fontId="33" fillId="0" borderId="10" xfId="0" applyFont="1" applyBorder="1" applyAlignment="1">
      <alignment horizontal="center" vertical="center"/>
    </xf>
    <xf numFmtId="0" fontId="23" fillId="0" borderId="5" xfId="0" applyFont="1" applyBorder="1" applyAlignment="1">
      <alignment horizontal="center" vertical="center" wrapText="1"/>
    </xf>
    <xf numFmtId="0" fontId="32" fillId="0" borderId="1" xfId="0" applyFont="1" applyBorder="1" applyAlignment="1">
      <alignment horizontal="center" vertical="center" wrapText="1"/>
    </xf>
    <xf numFmtId="0" fontId="7" fillId="0" borderId="0" xfId="2" applyFont="1" applyAlignment="1" applyProtection="1">
      <alignment horizontal="center" vertical="center"/>
    </xf>
    <xf numFmtId="0" fontId="29" fillId="0" borderId="15" xfId="0" applyFont="1" applyBorder="1" applyAlignment="1">
      <alignment horizontal="center" vertical="center"/>
    </xf>
    <xf numFmtId="0" fontId="25" fillId="0" borderId="15" xfId="0" applyFont="1" applyBorder="1" applyAlignment="1">
      <alignment horizontal="center" vertical="center"/>
    </xf>
    <xf numFmtId="0" fontId="28" fillId="0" borderId="1" xfId="0" applyFont="1" applyBorder="1" applyAlignment="1">
      <alignment vertical="center" wrapText="1"/>
    </xf>
  </cellXfs>
  <cellStyles count="3">
    <cellStyle name="Гиперссылка" xfId="2" builtinId="8"/>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0</xdr:colOff>
      <xdr:row>3</xdr:row>
      <xdr:rowOff>0</xdr:rowOff>
    </xdr:from>
    <xdr:to>
      <xdr:col>5</xdr:col>
      <xdr:colOff>190500</xdr:colOff>
      <xdr:row>3</xdr:row>
      <xdr:rowOff>152400</xdr:rowOff>
    </xdr:to>
    <xdr:pic>
      <xdr:nvPicPr>
        <xdr:cNvPr id="7" name="Picture 5"/>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914900" y="2162175"/>
          <a:ext cx="190500" cy="152400"/>
        </a:xfrm>
        <a:prstGeom prst="rect">
          <a:avLst/>
        </a:prstGeom>
        <a:noFill/>
      </xdr:spPr>
    </xdr:pic>
    <xdr:clientData/>
  </xdr:twoCellAnchor>
  <xdr:twoCellAnchor>
    <xdr:from>
      <xdr:col>6</xdr:col>
      <xdr:colOff>0</xdr:colOff>
      <xdr:row>3</xdr:row>
      <xdr:rowOff>0</xdr:rowOff>
    </xdr:from>
    <xdr:to>
      <xdr:col>6</xdr:col>
      <xdr:colOff>266700</xdr:colOff>
      <xdr:row>3</xdr:row>
      <xdr:rowOff>152400</xdr:rowOff>
    </xdr:to>
    <xdr:pic>
      <xdr:nvPicPr>
        <xdr:cNvPr id="8" name="Picture 4"/>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524500" y="2162175"/>
          <a:ext cx="266700" cy="152400"/>
        </a:xfrm>
        <a:prstGeom prst="rect">
          <a:avLst/>
        </a:prstGeom>
        <a:noFill/>
      </xdr:spPr>
    </xdr:pic>
    <xdr:clientData/>
  </xdr:twoCellAnchor>
  <xdr:twoCellAnchor>
    <xdr:from>
      <xdr:col>7</xdr:col>
      <xdr:colOff>0</xdr:colOff>
      <xdr:row>3</xdr:row>
      <xdr:rowOff>0</xdr:rowOff>
    </xdr:from>
    <xdr:to>
      <xdr:col>7</xdr:col>
      <xdr:colOff>285750</xdr:colOff>
      <xdr:row>3</xdr:row>
      <xdr:rowOff>152400</xdr:rowOff>
    </xdr:to>
    <xdr:pic>
      <xdr:nvPicPr>
        <xdr:cNvPr id="9" name="Picture 3"/>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6134100" y="2162175"/>
          <a:ext cx="285750" cy="152400"/>
        </a:xfrm>
        <a:prstGeom prst="rect">
          <a:avLst/>
        </a:prstGeom>
        <a:noFill/>
      </xdr:spPr>
    </xdr:pic>
    <xdr:clientData/>
  </xdr:twoCellAnchor>
  <xdr:twoCellAnchor>
    <xdr:from>
      <xdr:col>8</xdr:col>
      <xdr:colOff>0</xdr:colOff>
      <xdr:row>3</xdr:row>
      <xdr:rowOff>0</xdr:rowOff>
    </xdr:from>
    <xdr:to>
      <xdr:col>8</xdr:col>
      <xdr:colOff>257175</xdr:colOff>
      <xdr:row>3</xdr:row>
      <xdr:rowOff>152400</xdr:rowOff>
    </xdr:to>
    <xdr:pic>
      <xdr:nvPicPr>
        <xdr:cNvPr id="10" name="Picture 2"/>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6743700" y="2162175"/>
          <a:ext cx="257175" cy="152400"/>
        </a:xfrm>
        <a:prstGeom prst="rect">
          <a:avLst/>
        </a:prstGeom>
        <a:noFill/>
      </xdr:spPr>
    </xdr:pic>
    <xdr:clientData/>
  </xdr:twoCellAnchor>
  <xdr:twoCellAnchor>
    <xdr:from>
      <xdr:col>9</xdr:col>
      <xdr:colOff>0</xdr:colOff>
      <xdr:row>3</xdr:row>
      <xdr:rowOff>0</xdr:rowOff>
    </xdr:from>
    <xdr:to>
      <xdr:col>9</xdr:col>
      <xdr:colOff>171450</xdr:colOff>
      <xdr:row>3</xdr:row>
      <xdr:rowOff>152400</xdr:rowOff>
    </xdr:to>
    <xdr:pic>
      <xdr:nvPicPr>
        <xdr:cNvPr id="11" name="Picture 1"/>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blip>
        <a:srcRect/>
        <a:stretch>
          <a:fillRect/>
        </a:stretch>
      </xdr:blipFill>
      <xdr:spPr bwMode="auto">
        <a:xfrm>
          <a:off x="7353300" y="2162175"/>
          <a:ext cx="171450" cy="1524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86;&#1090;&#1095;&#1077;&#1090;%20&#1073;&#1091;&#1093;&#1075;&#1072;&#1083;&#1090;&#1077;&#1088;&#1080;&#1103;%20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Форма 4"/>
      <sheetName val="Форма 1"/>
      <sheetName val="Форма 2"/>
    </sheetNames>
    <sheetDataSet>
      <sheetData sheetId="0" refreshError="1"/>
      <sheetData sheetId="1">
        <row r="17">
          <cell r="N17">
            <v>119336.00000000001</v>
          </cell>
          <cell r="O17">
            <v>116954.40000000002</v>
          </cell>
        </row>
        <row r="22">
          <cell r="N22">
            <v>30</v>
          </cell>
          <cell r="O22">
            <v>30</v>
          </cell>
        </row>
        <row r="30">
          <cell r="M30">
            <v>50</v>
          </cell>
        </row>
        <row r="31">
          <cell r="O31">
            <v>50</v>
          </cell>
        </row>
        <row r="33">
          <cell r="N33">
            <v>19168</v>
          </cell>
          <cell r="O33">
            <v>18604.599999999999</v>
          </cell>
        </row>
        <row r="37">
          <cell r="N37">
            <v>2246.6000000000004</v>
          </cell>
          <cell r="O37">
            <v>2246.6000000000004</v>
          </cell>
        </row>
      </sheetData>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Лист1"/>
  <dimension ref="A1:N15"/>
  <sheetViews>
    <sheetView view="pageBreakPreview" topLeftCell="A16" zoomScale="86" zoomScaleSheetLayoutView="86" workbookViewId="0">
      <selection activeCell="H16" sqref="H16"/>
    </sheetView>
  </sheetViews>
  <sheetFormatPr defaultRowHeight="15"/>
  <cols>
    <col min="10" max="10" width="8" customWidth="1"/>
    <col min="14" max="14" width="9.140625" customWidth="1"/>
  </cols>
  <sheetData>
    <row r="1" spans="1:14" ht="15.75">
      <c r="A1" s="45"/>
    </row>
    <row r="2" spans="1:14" ht="15.75">
      <c r="A2" s="45"/>
      <c r="K2" s="189" t="s">
        <v>426</v>
      </c>
      <c r="L2" s="190"/>
      <c r="M2" s="190"/>
      <c r="N2" s="190"/>
    </row>
    <row r="3" spans="1:14" ht="15.75">
      <c r="A3" s="47"/>
      <c r="K3" s="190"/>
      <c r="L3" s="190"/>
      <c r="M3" s="190"/>
      <c r="N3" s="190"/>
    </row>
    <row r="4" spans="1:14" ht="75.75" customHeight="1">
      <c r="A4" s="48"/>
      <c r="K4" s="190"/>
      <c r="L4" s="190"/>
      <c r="M4" s="190"/>
      <c r="N4" s="190"/>
    </row>
    <row r="5" spans="1:14" ht="52.5" customHeight="1">
      <c r="A5" s="49"/>
      <c r="K5" s="190"/>
      <c r="L5" s="190"/>
      <c r="M5" s="190"/>
      <c r="N5" s="190"/>
    </row>
    <row r="6" spans="1:14" ht="15.75">
      <c r="A6" s="49"/>
    </row>
    <row r="7" spans="1:14" ht="16.5" customHeight="1">
      <c r="A7" s="49"/>
    </row>
    <row r="8" spans="1:14" ht="66" customHeight="1">
      <c r="A8" s="49"/>
      <c r="B8" s="191" t="s">
        <v>346</v>
      </c>
      <c r="C8" s="192"/>
      <c r="D8" s="192"/>
      <c r="E8" s="192"/>
      <c r="F8" s="192"/>
      <c r="G8" s="192"/>
      <c r="H8" s="192"/>
      <c r="I8" s="192"/>
      <c r="J8" s="192"/>
      <c r="K8" s="192"/>
      <c r="L8" s="192"/>
    </row>
    <row r="9" spans="1:14" ht="15.75">
      <c r="A9" s="49"/>
    </row>
    <row r="10" spans="1:14" ht="15.75">
      <c r="A10" s="48"/>
    </row>
    <row r="11" spans="1:14" ht="15.75">
      <c r="A11" s="48"/>
    </row>
    <row r="12" spans="1:14" ht="15.75">
      <c r="A12" s="48"/>
    </row>
    <row r="13" spans="1:14" ht="15.75">
      <c r="A13" s="48"/>
    </row>
    <row r="14" spans="1:14" ht="15.75">
      <c r="J14" s="46"/>
    </row>
    <row r="15" spans="1:14" ht="15.75">
      <c r="A15" s="48"/>
    </row>
  </sheetData>
  <mergeCells count="2">
    <mergeCell ref="K2:N5"/>
    <mergeCell ref="B8:L8"/>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Q40"/>
  <sheetViews>
    <sheetView zoomScale="69" zoomScaleNormal="69" workbookViewId="0">
      <selection activeCell="M39" sqref="M39"/>
    </sheetView>
  </sheetViews>
  <sheetFormatPr defaultRowHeight="15"/>
  <cols>
    <col min="1" max="2" width="4.5703125" customWidth="1"/>
    <col min="3" max="3" width="4.42578125" customWidth="1"/>
    <col min="4" max="5" width="3.28515625" customWidth="1"/>
    <col min="6" max="6" width="35.7109375" customWidth="1"/>
    <col min="7" max="7" width="23" customWidth="1"/>
    <col min="8" max="8" width="5.140625" customWidth="1"/>
    <col min="9" max="10" width="4" customWidth="1"/>
    <col min="11" max="11" width="13.28515625" customWidth="1"/>
    <col min="12" max="12" width="6.7109375" customWidth="1"/>
    <col min="13" max="13" width="17" customWidth="1"/>
    <col min="14" max="14" width="15.42578125" customWidth="1"/>
    <col min="15" max="15" width="15.7109375" customWidth="1"/>
    <col min="16" max="16" width="13.140625" customWidth="1"/>
    <col min="17" max="17" width="15" customWidth="1"/>
  </cols>
  <sheetData>
    <row r="1" spans="1:17" ht="18.75">
      <c r="A1" s="225" t="s">
        <v>53</v>
      </c>
      <c r="B1" s="225"/>
      <c r="C1" s="225"/>
      <c r="D1" s="225"/>
      <c r="E1" s="225"/>
      <c r="F1" s="225"/>
      <c r="G1" s="5"/>
      <c r="H1" s="5"/>
      <c r="I1" s="5"/>
      <c r="J1" s="5"/>
      <c r="K1" s="5"/>
      <c r="L1" s="5"/>
      <c r="M1" s="6"/>
      <c r="N1" s="5"/>
      <c r="O1" s="5"/>
      <c r="P1" s="5"/>
      <c r="Q1" s="7"/>
    </row>
    <row r="2" spans="1:17" ht="15.75">
      <c r="A2" s="226" t="s">
        <v>54</v>
      </c>
      <c r="B2" s="227"/>
      <c r="C2" s="227"/>
      <c r="D2" s="227"/>
      <c r="E2" s="227"/>
      <c r="F2" s="227"/>
      <c r="G2" s="227"/>
      <c r="H2" s="227"/>
      <c r="I2" s="227"/>
      <c r="J2" s="227"/>
      <c r="K2" s="227"/>
      <c r="L2" s="227"/>
      <c r="M2" s="227"/>
      <c r="N2" s="227"/>
      <c r="O2" s="227"/>
      <c r="P2" s="227"/>
      <c r="Q2" s="227"/>
    </row>
    <row r="3" spans="1:17" ht="18.75">
      <c r="A3" s="22"/>
      <c r="B3" s="23"/>
      <c r="C3" s="23"/>
      <c r="D3" s="23"/>
      <c r="E3" s="228" t="s">
        <v>366</v>
      </c>
      <c r="F3" s="228"/>
      <c r="G3" s="228"/>
      <c r="H3" s="228"/>
      <c r="I3" s="228"/>
      <c r="J3" s="228"/>
      <c r="K3" s="228"/>
      <c r="L3" s="228"/>
      <c r="M3" s="228"/>
      <c r="N3" s="228"/>
      <c r="O3" s="228"/>
      <c r="P3" s="228"/>
      <c r="Q3" s="23"/>
    </row>
    <row r="4" spans="1:17">
      <c r="A4" s="1"/>
      <c r="B4" s="1"/>
      <c r="C4" s="1"/>
      <c r="D4" s="4"/>
      <c r="E4" s="4"/>
      <c r="F4" s="4"/>
      <c r="G4" s="4"/>
      <c r="H4" s="4"/>
      <c r="I4" s="4"/>
      <c r="J4" s="4"/>
      <c r="K4" s="4"/>
      <c r="L4" s="4"/>
      <c r="M4" s="4"/>
      <c r="N4" s="4"/>
      <c r="O4" s="4"/>
      <c r="P4" s="4"/>
      <c r="Q4" s="4"/>
    </row>
    <row r="5" spans="1:17">
      <c r="A5" s="229" t="s">
        <v>0</v>
      </c>
      <c r="B5" s="230"/>
      <c r="C5" s="230"/>
      <c r="D5" s="230"/>
      <c r="E5" s="231"/>
      <c r="F5" s="232" t="s">
        <v>24</v>
      </c>
      <c r="G5" s="232" t="s">
        <v>25</v>
      </c>
      <c r="H5" s="232" t="s">
        <v>26</v>
      </c>
      <c r="I5" s="232"/>
      <c r="J5" s="232"/>
      <c r="K5" s="232"/>
      <c r="L5" s="232"/>
      <c r="M5" s="229" t="s">
        <v>27</v>
      </c>
      <c r="N5" s="230"/>
      <c r="O5" s="230"/>
      <c r="P5" s="232" t="s">
        <v>56</v>
      </c>
      <c r="Q5" s="232"/>
    </row>
    <row r="6" spans="1:17" ht="75">
      <c r="A6" s="121" t="s">
        <v>5</v>
      </c>
      <c r="B6" s="121" t="s">
        <v>6</v>
      </c>
      <c r="C6" s="121" t="s">
        <v>28</v>
      </c>
      <c r="D6" s="121" t="s">
        <v>29</v>
      </c>
      <c r="E6" s="121" t="s">
        <v>55</v>
      </c>
      <c r="F6" s="233" t="s">
        <v>8</v>
      </c>
      <c r="G6" s="232"/>
      <c r="H6" s="121" t="s">
        <v>1</v>
      </c>
      <c r="I6" s="121" t="s">
        <v>30</v>
      </c>
      <c r="J6" s="121" t="s">
        <v>31</v>
      </c>
      <c r="K6" s="121" t="s">
        <v>32</v>
      </c>
      <c r="L6" s="121" t="s">
        <v>33</v>
      </c>
      <c r="M6" s="121" t="s">
        <v>100</v>
      </c>
      <c r="N6" s="121" t="s">
        <v>101</v>
      </c>
      <c r="O6" s="121" t="s">
        <v>57</v>
      </c>
      <c r="P6" s="121" t="s">
        <v>102</v>
      </c>
      <c r="Q6" s="121" t="s">
        <v>103</v>
      </c>
    </row>
    <row r="7" spans="1:17">
      <c r="A7" s="207" t="s">
        <v>9</v>
      </c>
      <c r="B7" s="207" t="s">
        <v>11</v>
      </c>
      <c r="C7" s="221"/>
      <c r="D7" s="221"/>
      <c r="E7" s="221"/>
      <c r="F7" s="223" t="s">
        <v>34</v>
      </c>
      <c r="G7" s="30" t="s">
        <v>35</v>
      </c>
      <c r="H7" s="141"/>
      <c r="I7" s="141"/>
      <c r="J7" s="141"/>
      <c r="K7" s="141"/>
      <c r="L7" s="141"/>
      <c r="M7" s="142">
        <f>M8</f>
        <v>139898.9</v>
      </c>
      <c r="N7" s="142">
        <f t="shared" ref="N7:O7" si="0">N8</f>
        <v>174144.1</v>
      </c>
      <c r="O7" s="142">
        <f t="shared" si="0"/>
        <v>170393.20000000004</v>
      </c>
      <c r="P7" s="143">
        <f>O7/M7*100</f>
        <v>121.79738368207332</v>
      </c>
      <c r="Q7" s="143">
        <f>O7/N7*100</f>
        <v>97.846094125497245</v>
      </c>
    </row>
    <row r="8" spans="1:17" ht="85.5">
      <c r="A8" s="207"/>
      <c r="B8" s="207"/>
      <c r="C8" s="222"/>
      <c r="D8" s="222"/>
      <c r="E8" s="222"/>
      <c r="F8" s="224"/>
      <c r="G8" s="30" t="s">
        <v>36</v>
      </c>
      <c r="H8" s="144">
        <v>938</v>
      </c>
      <c r="I8" s="144"/>
      <c r="J8" s="144"/>
      <c r="K8" s="144"/>
      <c r="L8" s="144"/>
      <c r="M8" s="142">
        <f>M9+M17+M32+M37+M30+M27</f>
        <v>139898.9</v>
      </c>
      <c r="N8" s="142">
        <f t="shared" ref="N8:O8" si="1">N9+N17+N32+N37+N30+N27</f>
        <v>174144.1</v>
      </c>
      <c r="O8" s="142">
        <f t="shared" si="1"/>
        <v>170393.20000000004</v>
      </c>
      <c r="P8" s="142">
        <f t="shared" ref="P8:P39" si="2">O8/M8*100</f>
        <v>121.79738368207332</v>
      </c>
      <c r="Q8" s="142">
        <f t="shared" ref="Q8:Q39" si="3">O8/N8*100</f>
        <v>97.846094125497245</v>
      </c>
    </row>
    <row r="9" spans="1:17">
      <c r="A9" s="207" t="s">
        <v>9</v>
      </c>
      <c r="B9" s="207" t="s">
        <v>11</v>
      </c>
      <c r="C9" s="207"/>
      <c r="D9" s="207"/>
      <c r="E9" s="199"/>
      <c r="F9" s="198" t="s">
        <v>37</v>
      </c>
      <c r="G9" s="30" t="s">
        <v>35</v>
      </c>
      <c r="H9" s="125"/>
      <c r="I9" s="125"/>
      <c r="J9" s="125"/>
      <c r="K9" s="125"/>
      <c r="L9" s="125"/>
      <c r="M9" s="145">
        <f>M10</f>
        <v>28405.5</v>
      </c>
      <c r="N9" s="145">
        <f t="shared" ref="N9:O9" si="4">N10</f>
        <v>33268.5</v>
      </c>
      <c r="O9" s="145">
        <f t="shared" si="4"/>
        <v>32536.5</v>
      </c>
      <c r="P9" s="143">
        <f t="shared" si="2"/>
        <v>114.54295822992026</v>
      </c>
      <c r="Q9" s="143">
        <f t="shared" si="3"/>
        <v>97.799720456287474</v>
      </c>
    </row>
    <row r="10" spans="1:17" ht="85.5">
      <c r="A10" s="207"/>
      <c r="B10" s="207"/>
      <c r="C10" s="207"/>
      <c r="D10" s="207"/>
      <c r="E10" s="200"/>
      <c r="F10" s="198"/>
      <c r="G10" s="30" t="s">
        <v>38</v>
      </c>
      <c r="H10" s="125">
        <v>938</v>
      </c>
      <c r="I10" s="120"/>
      <c r="J10" s="120"/>
      <c r="K10" s="120"/>
      <c r="L10" s="120"/>
      <c r="M10" s="146">
        <f>SUM(M11:M16)</f>
        <v>28405.5</v>
      </c>
      <c r="N10" s="146">
        <f>SUM(N11:N16)</f>
        <v>33268.5</v>
      </c>
      <c r="O10" s="146">
        <f>SUM(O11:O16)</f>
        <v>32536.5</v>
      </c>
      <c r="P10" s="143">
        <f t="shared" si="2"/>
        <v>114.54295822992026</v>
      </c>
      <c r="Q10" s="143">
        <f t="shared" si="3"/>
        <v>97.799720456287474</v>
      </c>
    </row>
    <row r="11" spans="1:17">
      <c r="A11" s="201" t="s">
        <v>9</v>
      </c>
      <c r="B11" s="201" t="s">
        <v>11</v>
      </c>
      <c r="C11" s="201" t="s">
        <v>40</v>
      </c>
      <c r="D11" s="201"/>
      <c r="E11" s="201"/>
      <c r="F11" s="219" t="s">
        <v>41</v>
      </c>
      <c r="G11" s="215" t="s">
        <v>36</v>
      </c>
      <c r="H11" s="120" t="s">
        <v>12</v>
      </c>
      <c r="I11" s="120" t="s">
        <v>39</v>
      </c>
      <c r="J11" s="120" t="s">
        <v>40</v>
      </c>
      <c r="K11" s="147" t="s">
        <v>108</v>
      </c>
      <c r="L11" s="120">
        <v>611</v>
      </c>
      <c r="M11" s="146">
        <v>28333.200000000001</v>
      </c>
      <c r="N11" s="146">
        <v>30072.9</v>
      </c>
      <c r="O11" s="146">
        <v>29340.9</v>
      </c>
      <c r="P11" s="143">
        <f t="shared" si="2"/>
        <v>103.5566049722587</v>
      </c>
      <c r="Q11" s="143">
        <f t="shared" si="3"/>
        <v>97.565914826970456</v>
      </c>
    </row>
    <row r="12" spans="1:17" ht="40.5" customHeight="1">
      <c r="A12" s="202"/>
      <c r="B12" s="202"/>
      <c r="C12" s="202"/>
      <c r="D12" s="202"/>
      <c r="E12" s="202"/>
      <c r="F12" s="220"/>
      <c r="G12" s="216"/>
      <c r="H12" s="120" t="s">
        <v>12</v>
      </c>
      <c r="I12" s="120" t="s">
        <v>39</v>
      </c>
      <c r="J12" s="120" t="s">
        <v>40</v>
      </c>
      <c r="K12" s="147" t="s">
        <v>367</v>
      </c>
      <c r="L12" s="120" t="s">
        <v>75</v>
      </c>
      <c r="M12" s="146">
        <v>40</v>
      </c>
      <c r="N12" s="146">
        <v>1981.1</v>
      </c>
      <c r="O12" s="146">
        <v>1981.1</v>
      </c>
      <c r="P12" s="143">
        <f t="shared" si="2"/>
        <v>4952.75</v>
      </c>
      <c r="Q12" s="143">
        <f t="shared" si="3"/>
        <v>100</v>
      </c>
    </row>
    <row r="13" spans="1:17" ht="50.25" customHeight="1">
      <c r="A13" s="123" t="s">
        <v>9</v>
      </c>
      <c r="B13" s="123" t="s">
        <v>11</v>
      </c>
      <c r="C13" s="123" t="s">
        <v>40</v>
      </c>
      <c r="D13" s="123"/>
      <c r="E13" s="123"/>
      <c r="F13" s="122" t="s">
        <v>76</v>
      </c>
      <c r="G13" s="172" t="s">
        <v>36</v>
      </c>
      <c r="H13" s="120" t="s">
        <v>12</v>
      </c>
      <c r="I13" s="120" t="s">
        <v>39</v>
      </c>
      <c r="J13" s="120" t="s">
        <v>40</v>
      </c>
      <c r="K13" s="147" t="s">
        <v>368</v>
      </c>
      <c r="L13" s="120" t="s">
        <v>75</v>
      </c>
      <c r="M13" s="146">
        <v>0</v>
      </c>
      <c r="N13" s="146">
        <v>131.69999999999999</v>
      </c>
      <c r="O13" s="146">
        <v>131.69999999999999</v>
      </c>
      <c r="P13" s="143">
        <v>0</v>
      </c>
      <c r="Q13" s="143">
        <f t="shared" si="3"/>
        <v>100</v>
      </c>
    </row>
    <row r="14" spans="1:17" ht="53.25" customHeight="1">
      <c r="A14" s="120" t="s">
        <v>9</v>
      </c>
      <c r="B14" s="120" t="s">
        <v>11</v>
      </c>
      <c r="C14" s="120" t="s">
        <v>45</v>
      </c>
      <c r="D14" s="120"/>
      <c r="E14" s="120"/>
      <c r="F14" s="148" t="s">
        <v>136</v>
      </c>
      <c r="G14" s="172" t="s">
        <v>36</v>
      </c>
      <c r="H14" s="120" t="s">
        <v>12</v>
      </c>
      <c r="I14" s="120" t="s">
        <v>39</v>
      </c>
      <c r="J14" s="120" t="s">
        <v>40</v>
      </c>
      <c r="K14" s="120" t="s">
        <v>321</v>
      </c>
      <c r="L14" s="120" t="s">
        <v>75</v>
      </c>
      <c r="M14" s="146">
        <v>0</v>
      </c>
      <c r="N14" s="146">
        <v>30</v>
      </c>
      <c r="O14" s="146">
        <v>30</v>
      </c>
      <c r="P14" s="143"/>
      <c r="Q14" s="143">
        <f t="shared" si="3"/>
        <v>100</v>
      </c>
    </row>
    <row r="15" spans="1:17" ht="55.5" customHeight="1">
      <c r="A15" s="31" t="s">
        <v>9</v>
      </c>
      <c r="B15" s="32" t="s">
        <v>11</v>
      </c>
      <c r="C15" s="32" t="s">
        <v>42</v>
      </c>
      <c r="D15" s="33"/>
      <c r="E15" s="33"/>
      <c r="F15" s="130" t="s">
        <v>369</v>
      </c>
      <c r="G15" s="57" t="s">
        <v>36</v>
      </c>
      <c r="H15" s="120" t="s">
        <v>12</v>
      </c>
      <c r="I15" s="120" t="s">
        <v>39</v>
      </c>
      <c r="J15" s="120" t="s">
        <v>40</v>
      </c>
      <c r="K15" s="149" t="s">
        <v>370</v>
      </c>
      <c r="L15" s="150" t="s">
        <v>75</v>
      </c>
      <c r="M15" s="146">
        <v>0</v>
      </c>
      <c r="N15" s="146">
        <v>986</v>
      </c>
      <c r="O15" s="146">
        <v>986</v>
      </c>
      <c r="P15" s="143"/>
      <c r="Q15" s="143">
        <f t="shared" si="3"/>
        <v>100</v>
      </c>
    </row>
    <row r="16" spans="1:17" ht="53.25" customHeight="1">
      <c r="A16" s="31" t="s">
        <v>9</v>
      </c>
      <c r="B16" s="32" t="s">
        <v>11</v>
      </c>
      <c r="C16" s="32" t="s">
        <v>42</v>
      </c>
      <c r="D16" s="33"/>
      <c r="E16" s="33"/>
      <c r="F16" s="35" t="s">
        <v>106</v>
      </c>
      <c r="G16" s="57" t="s">
        <v>36</v>
      </c>
      <c r="H16" s="120" t="s">
        <v>12</v>
      </c>
      <c r="I16" s="120" t="s">
        <v>39</v>
      </c>
      <c r="J16" s="120" t="s">
        <v>40</v>
      </c>
      <c r="K16" s="149" t="s">
        <v>107</v>
      </c>
      <c r="L16" s="150" t="s">
        <v>75</v>
      </c>
      <c r="M16" s="146">
        <v>32.299999999999997</v>
      </c>
      <c r="N16" s="146">
        <v>66.8</v>
      </c>
      <c r="O16" s="146">
        <v>66.8</v>
      </c>
      <c r="P16" s="143">
        <f t="shared" si="2"/>
        <v>206.8111455108359</v>
      </c>
      <c r="Q16" s="143">
        <f t="shared" si="3"/>
        <v>100</v>
      </c>
    </row>
    <row r="17" spans="1:17">
      <c r="A17" s="207" t="s">
        <v>9</v>
      </c>
      <c r="B17" s="207" t="s">
        <v>15</v>
      </c>
      <c r="C17" s="195"/>
      <c r="D17" s="195"/>
      <c r="E17" s="201"/>
      <c r="F17" s="198" t="s">
        <v>43</v>
      </c>
      <c r="G17" s="30" t="s">
        <v>35</v>
      </c>
      <c r="H17" s="120"/>
      <c r="I17" s="120"/>
      <c r="J17" s="120"/>
      <c r="K17" s="151"/>
      <c r="L17" s="151"/>
      <c r="M17" s="152">
        <f>M18</f>
        <v>90227.6</v>
      </c>
      <c r="N17" s="152">
        <f t="shared" ref="N17:O17" si="5">N18</f>
        <v>119336.00000000001</v>
      </c>
      <c r="O17" s="152">
        <f t="shared" si="5"/>
        <v>116954.40000000002</v>
      </c>
      <c r="P17" s="153">
        <f t="shared" si="2"/>
        <v>129.62153487402969</v>
      </c>
      <c r="Q17" s="153">
        <f t="shared" si="3"/>
        <v>98.004290406918287</v>
      </c>
    </row>
    <row r="18" spans="1:17" ht="85.5">
      <c r="A18" s="207"/>
      <c r="B18" s="207"/>
      <c r="C18" s="195"/>
      <c r="D18" s="195"/>
      <c r="E18" s="202"/>
      <c r="F18" s="198"/>
      <c r="G18" s="30" t="s">
        <v>36</v>
      </c>
      <c r="H18" s="125" t="s">
        <v>12</v>
      </c>
      <c r="I18" s="120"/>
      <c r="J18" s="120"/>
      <c r="K18" s="151"/>
      <c r="L18" s="151"/>
      <c r="M18" s="154">
        <f>SUM(M19:M26)</f>
        <v>90227.6</v>
      </c>
      <c r="N18" s="154">
        <f>SUM(N19:N26)</f>
        <v>119336.00000000001</v>
      </c>
      <c r="O18" s="154">
        <f>SUM(O19:O26)</f>
        <v>116954.40000000002</v>
      </c>
      <c r="P18" s="153">
        <f t="shared" si="2"/>
        <v>129.62153487402969</v>
      </c>
      <c r="Q18" s="153">
        <f t="shared" si="3"/>
        <v>98.004290406918287</v>
      </c>
    </row>
    <row r="19" spans="1:17" ht="48">
      <c r="A19" s="123" t="s">
        <v>9</v>
      </c>
      <c r="B19" s="123" t="s">
        <v>15</v>
      </c>
      <c r="C19" s="123" t="s">
        <v>40</v>
      </c>
      <c r="D19" s="123"/>
      <c r="E19" s="123"/>
      <c r="F19" s="122" t="s">
        <v>44</v>
      </c>
      <c r="G19" s="136" t="s">
        <v>36</v>
      </c>
      <c r="H19" s="120" t="s">
        <v>12</v>
      </c>
      <c r="I19" s="120" t="s">
        <v>39</v>
      </c>
      <c r="J19" s="120" t="s">
        <v>40</v>
      </c>
      <c r="K19" s="120" t="s">
        <v>84</v>
      </c>
      <c r="L19" s="155">
        <v>622</v>
      </c>
      <c r="M19" s="154">
        <v>300</v>
      </c>
      <c r="N19" s="154">
        <v>334.3</v>
      </c>
      <c r="O19" s="154">
        <v>334.3</v>
      </c>
      <c r="P19" s="153">
        <f t="shared" si="2"/>
        <v>111.43333333333334</v>
      </c>
      <c r="Q19" s="153">
        <f t="shared" si="3"/>
        <v>100</v>
      </c>
    </row>
    <row r="20" spans="1:17">
      <c r="A20" s="201" t="s">
        <v>9</v>
      </c>
      <c r="B20" s="201" t="s">
        <v>15</v>
      </c>
      <c r="C20" s="201" t="s">
        <v>45</v>
      </c>
      <c r="D20" s="201"/>
      <c r="E20" s="201"/>
      <c r="F20" s="213" t="s">
        <v>46</v>
      </c>
      <c r="G20" s="193" t="s">
        <v>36</v>
      </c>
      <c r="H20" s="151">
        <v>938</v>
      </c>
      <c r="I20" s="120" t="s">
        <v>39</v>
      </c>
      <c r="J20" s="120" t="s">
        <v>40</v>
      </c>
      <c r="K20" s="147" t="s">
        <v>109</v>
      </c>
      <c r="L20" s="147" t="s">
        <v>47</v>
      </c>
      <c r="M20" s="154">
        <v>81327.7</v>
      </c>
      <c r="N20" s="154">
        <v>79542.399999999994</v>
      </c>
      <c r="O20" s="154">
        <v>77368.2</v>
      </c>
      <c r="P20" s="153">
        <f t="shared" si="2"/>
        <v>95.131425086409678</v>
      </c>
      <c r="Q20" s="153">
        <f t="shared" si="3"/>
        <v>97.266615038017463</v>
      </c>
    </row>
    <row r="21" spans="1:17" ht="61.5" customHeight="1">
      <c r="A21" s="217"/>
      <c r="B21" s="217"/>
      <c r="C21" s="217"/>
      <c r="D21" s="217"/>
      <c r="E21" s="217"/>
      <c r="F21" s="218"/>
      <c r="G21" s="210"/>
      <c r="H21" s="151">
        <v>938</v>
      </c>
      <c r="I21" s="120" t="s">
        <v>39</v>
      </c>
      <c r="J21" s="120" t="s">
        <v>40</v>
      </c>
      <c r="K21" s="147" t="s">
        <v>371</v>
      </c>
      <c r="L21" s="147" t="s">
        <v>97</v>
      </c>
      <c r="M21" s="154">
        <v>368</v>
      </c>
      <c r="N21" s="154">
        <v>5627.6</v>
      </c>
      <c r="O21" s="154">
        <v>5627.6</v>
      </c>
      <c r="P21" s="153">
        <f t="shared" si="2"/>
        <v>1529.2391304347827</v>
      </c>
      <c r="Q21" s="153">
        <f t="shared" si="3"/>
        <v>100</v>
      </c>
    </row>
    <row r="22" spans="1:17">
      <c r="A22" s="202"/>
      <c r="B22" s="202"/>
      <c r="C22" s="202"/>
      <c r="D22" s="202"/>
      <c r="E22" s="202"/>
      <c r="F22" s="214"/>
      <c r="G22" s="194"/>
      <c r="H22" s="151">
        <v>938</v>
      </c>
      <c r="I22" s="120" t="s">
        <v>39</v>
      </c>
      <c r="J22" s="120" t="s">
        <v>40</v>
      </c>
      <c r="K22" s="147" t="s">
        <v>322</v>
      </c>
      <c r="L22" s="147" t="s">
        <v>97</v>
      </c>
      <c r="M22" s="154">
        <v>0</v>
      </c>
      <c r="N22" s="154">
        <v>30</v>
      </c>
      <c r="O22" s="154">
        <v>30</v>
      </c>
      <c r="P22" s="153">
        <v>0</v>
      </c>
      <c r="Q22" s="153">
        <f t="shared" si="3"/>
        <v>100</v>
      </c>
    </row>
    <row r="23" spans="1:17">
      <c r="A23" s="211" t="s">
        <v>9</v>
      </c>
      <c r="B23" s="201" t="s">
        <v>15</v>
      </c>
      <c r="C23" s="201" t="s">
        <v>9</v>
      </c>
      <c r="D23" s="201"/>
      <c r="E23" s="201"/>
      <c r="F23" s="213" t="s">
        <v>48</v>
      </c>
      <c r="G23" s="215" t="s">
        <v>49</v>
      </c>
      <c r="H23" s="120" t="s">
        <v>12</v>
      </c>
      <c r="I23" s="120" t="s">
        <v>39</v>
      </c>
      <c r="J23" s="120" t="s">
        <v>40</v>
      </c>
      <c r="K23" s="147" t="s">
        <v>110</v>
      </c>
      <c r="L23" s="151">
        <v>621</v>
      </c>
      <c r="M23" s="154">
        <v>7396.8</v>
      </c>
      <c r="N23" s="154">
        <v>7653</v>
      </c>
      <c r="O23" s="154">
        <v>7445.6</v>
      </c>
      <c r="P23" s="153">
        <f t="shared" si="2"/>
        <v>100.65974475448843</v>
      </c>
      <c r="Q23" s="153">
        <f t="shared" si="3"/>
        <v>97.289951652946556</v>
      </c>
    </row>
    <row r="24" spans="1:17" ht="33.75" customHeight="1">
      <c r="A24" s="212"/>
      <c r="B24" s="202"/>
      <c r="C24" s="202"/>
      <c r="D24" s="202"/>
      <c r="E24" s="202"/>
      <c r="F24" s="214"/>
      <c r="G24" s="216"/>
      <c r="H24" s="120" t="s">
        <v>12</v>
      </c>
      <c r="I24" s="120" t="s">
        <v>39</v>
      </c>
      <c r="J24" s="120" t="s">
        <v>40</v>
      </c>
      <c r="K24" s="147" t="s">
        <v>323</v>
      </c>
      <c r="L24" s="151">
        <v>622</v>
      </c>
      <c r="M24" s="154">
        <v>0</v>
      </c>
      <c r="N24" s="154">
        <v>3860.6</v>
      </c>
      <c r="O24" s="154">
        <v>3860.6</v>
      </c>
      <c r="P24" s="153"/>
      <c r="Q24" s="153">
        <f t="shared" si="3"/>
        <v>100</v>
      </c>
    </row>
    <row r="25" spans="1:17" ht="48">
      <c r="A25" s="34" t="s">
        <v>9</v>
      </c>
      <c r="B25" s="120" t="s">
        <v>15</v>
      </c>
      <c r="C25" s="120" t="s">
        <v>98</v>
      </c>
      <c r="D25" s="120"/>
      <c r="E25" s="123"/>
      <c r="F25" s="130" t="s">
        <v>372</v>
      </c>
      <c r="G25" s="174" t="s">
        <v>49</v>
      </c>
      <c r="H25" s="120" t="s">
        <v>12</v>
      </c>
      <c r="I25" s="120" t="s">
        <v>39</v>
      </c>
      <c r="J25" s="120" t="s">
        <v>40</v>
      </c>
      <c r="K25" s="147" t="s">
        <v>373</v>
      </c>
      <c r="L25" s="120" t="s">
        <v>97</v>
      </c>
      <c r="M25" s="154">
        <v>0</v>
      </c>
      <c r="N25" s="154">
        <v>21453</v>
      </c>
      <c r="O25" s="154">
        <v>21453</v>
      </c>
      <c r="P25" s="153"/>
      <c r="Q25" s="153">
        <f t="shared" si="3"/>
        <v>100</v>
      </c>
    </row>
    <row r="26" spans="1:17" ht="48">
      <c r="A26" s="34" t="s">
        <v>9</v>
      </c>
      <c r="B26" s="120" t="s">
        <v>15</v>
      </c>
      <c r="C26" s="120" t="s">
        <v>98</v>
      </c>
      <c r="D26" s="120"/>
      <c r="E26" s="123"/>
      <c r="F26" s="130" t="s">
        <v>106</v>
      </c>
      <c r="G26" s="174" t="s">
        <v>49</v>
      </c>
      <c r="H26" s="120" t="s">
        <v>12</v>
      </c>
      <c r="I26" s="120" t="s">
        <v>39</v>
      </c>
      <c r="J26" s="120" t="s">
        <v>40</v>
      </c>
      <c r="K26" s="147" t="s">
        <v>111</v>
      </c>
      <c r="L26" s="120" t="s">
        <v>97</v>
      </c>
      <c r="M26" s="154">
        <v>835.1</v>
      </c>
      <c r="N26" s="154">
        <v>835.1</v>
      </c>
      <c r="O26" s="154">
        <v>835.1</v>
      </c>
      <c r="P26" s="153">
        <f t="shared" si="2"/>
        <v>100</v>
      </c>
      <c r="Q26" s="153">
        <f t="shared" si="3"/>
        <v>100</v>
      </c>
    </row>
    <row r="27" spans="1:17" ht="85.5">
      <c r="A27" s="36" t="s">
        <v>9</v>
      </c>
      <c r="B27" s="125" t="s">
        <v>374</v>
      </c>
      <c r="C27" s="125"/>
      <c r="D27" s="125"/>
      <c r="E27" s="126"/>
      <c r="F27" s="83" t="s">
        <v>375</v>
      </c>
      <c r="G27" s="30" t="s">
        <v>49</v>
      </c>
      <c r="H27" s="125"/>
      <c r="I27" s="125"/>
      <c r="J27" s="125"/>
      <c r="K27" s="156"/>
      <c r="L27" s="125"/>
      <c r="M27" s="145">
        <f>SUM(M28:M29)</f>
        <v>0</v>
      </c>
      <c r="N27" s="145">
        <f t="shared" ref="N27:O27" si="6">SUM(N28:N29)</f>
        <v>75</v>
      </c>
      <c r="O27" s="145">
        <f t="shared" si="6"/>
        <v>1.1000000000000001</v>
      </c>
      <c r="P27" s="153"/>
      <c r="Q27" s="153">
        <f t="shared" si="3"/>
        <v>1.4666666666666668</v>
      </c>
    </row>
    <row r="28" spans="1:17" ht="100.5" customHeight="1">
      <c r="A28" s="157" t="s">
        <v>9</v>
      </c>
      <c r="B28" s="157" t="s">
        <v>374</v>
      </c>
      <c r="C28" s="157" t="s">
        <v>40</v>
      </c>
      <c r="D28" s="157"/>
      <c r="E28" s="157"/>
      <c r="F28" s="122" t="s">
        <v>376</v>
      </c>
      <c r="G28" s="57" t="s">
        <v>36</v>
      </c>
      <c r="H28" s="158">
        <v>938</v>
      </c>
      <c r="I28" s="123" t="s">
        <v>39</v>
      </c>
      <c r="J28" s="123" t="s">
        <v>42</v>
      </c>
      <c r="K28" s="159" t="s">
        <v>377</v>
      </c>
      <c r="L28" s="159" t="s">
        <v>378</v>
      </c>
      <c r="M28" s="154">
        <v>0</v>
      </c>
      <c r="N28" s="154">
        <v>1.2</v>
      </c>
      <c r="O28" s="154">
        <v>1.1000000000000001</v>
      </c>
      <c r="P28" s="153"/>
      <c r="Q28" s="153">
        <f t="shared" si="3"/>
        <v>91.666666666666671</v>
      </c>
    </row>
    <row r="29" spans="1:17" ht="89.25" customHeight="1">
      <c r="A29" s="157" t="s">
        <v>9</v>
      </c>
      <c r="B29" s="157" t="s">
        <v>374</v>
      </c>
      <c r="C29" s="157" t="s">
        <v>45</v>
      </c>
      <c r="D29" s="157"/>
      <c r="E29" s="157"/>
      <c r="F29" s="124" t="s">
        <v>379</v>
      </c>
      <c r="G29" s="136" t="s">
        <v>36</v>
      </c>
      <c r="H29" s="158">
        <v>938</v>
      </c>
      <c r="I29" s="123" t="s">
        <v>39</v>
      </c>
      <c r="J29" s="123" t="s">
        <v>42</v>
      </c>
      <c r="K29" s="123" t="s">
        <v>380</v>
      </c>
      <c r="L29" s="159" t="s">
        <v>378</v>
      </c>
      <c r="M29" s="154">
        <v>0</v>
      </c>
      <c r="N29" s="154">
        <v>73.8</v>
      </c>
      <c r="O29" s="154">
        <v>0</v>
      </c>
      <c r="P29" s="153"/>
      <c r="Q29" s="153">
        <f t="shared" si="3"/>
        <v>0</v>
      </c>
    </row>
    <row r="30" spans="1:17" ht="85.5">
      <c r="A30" s="36" t="s">
        <v>9</v>
      </c>
      <c r="B30" s="125" t="s">
        <v>91</v>
      </c>
      <c r="C30" s="125"/>
      <c r="D30" s="125"/>
      <c r="E30" s="126"/>
      <c r="F30" s="37" t="s">
        <v>381</v>
      </c>
      <c r="G30" s="30" t="s">
        <v>49</v>
      </c>
      <c r="H30" s="125"/>
      <c r="I30" s="125"/>
      <c r="J30" s="125"/>
      <c r="K30" s="125"/>
      <c r="L30" s="160"/>
      <c r="M30" s="145">
        <f>M31</f>
        <v>50</v>
      </c>
      <c r="N30" s="145">
        <f t="shared" ref="N30:O30" si="7">N31</f>
        <v>50</v>
      </c>
      <c r="O30" s="145">
        <f t="shared" si="7"/>
        <v>50</v>
      </c>
      <c r="P30" s="161">
        <f t="shared" si="2"/>
        <v>100</v>
      </c>
      <c r="Q30" s="161">
        <f t="shared" si="3"/>
        <v>100</v>
      </c>
    </row>
    <row r="31" spans="1:17" ht="54.75" customHeight="1">
      <c r="A31" s="34" t="s">
        <v>9</v>
      </c>
      <c r="B31" s="120" t="s">
        <v>91</v>
      </c>
      <c r="C31" s="120" t="s">
        <v>40</v>
      </c>
      <c r="D31" s="120"/>
      <c r="E31" s="123"/>
      <c r="F31" s="38" t="s">
        <v>92</v>
      </c>
      <c r="G31" s="57" t="s">
        <v>49</v>
      </c>
      <c r="H31" s="120" t="s">
        <v>12</v>
      </c>
      <c r="I31" s="120" t="s">
        <v>39</v>
      </c>
      <c r="J31" s="120" t="s">
        <v>42</v>
      </c>
      <c r="K31" s="120" t="s">
        <v>93</v>
      </c>
      <c r="L31" s="151">
        <v>244</v>
      </c>
      <c r="M31" s="154">
        <v>50</v>
      </c>
      <c r="N31" s="154">
        <v>50</v>
      </c>
      <c r="O31" s="154">
        <v>50</v>
      </c>
      <c r="P31" s="153">
        <f t="shared" si="2"/>
        <v>100</v>
      </c>
      <c r="Q31" s="153">
        <f t="shared" si="3"/>
        <v>100</v>
      </c>
    </row>
    <row r="32" spans="1:17">
      <c r="A32" s="199" t="s">
        <v>9</v>
      </c>
      <c r="B32" s="199" t="s">
        <v>50</v>
      </c>
      <c r="C32" s="201"/>
      <c r="D32" s="203"/>
      <c r="E32" s="203"/>
      <c r="F32" s="205" t="s">
        <v>382</v>
      </c>
      <c r="G32" s="30" t="s">
        <v>35</v>
      </c>
      <c r="H32" s="162"/>
      <c r="I32" s="120"/>
      <c r="J32" s="120"/>
      <c r="K32" s="162"/>
      <c r="L32" s="151"/>
      <c r="M32" s="145">
        <f>M33</f>
        <v>19915.8</v>
      </c>
      <c r="N32" s="145">
        <f t="shared" ref="N32" si="8">N33</f>
        <v>19168</v>
      </c>
      <c r="O32" s="145">
        <f>O33</f>
        <v>18604.599999999999</v>
      </c>
      <c r="P32" s="143">
        <f t="shared" si="2"/>
        <v>93.416282549533534</v>
      </c>
      <c r="Q32" s="143">
        <f t="shared" si="3"/>
        <v>97.06072621035058</v>
      </c>
    </row>
    <row r="33" spans="1:17" ht="85.5">
      <c r="A33" s="200"/>
      <c r="B33" s="200"/>
      <c r="C33" s="202"/>
      <c r="D33" s="204"/>
      <c r="E33" s="204"/>
      <c r="F33" s="206"/>
      <c r="G33" s="30" t="s">
        <v>36</v>
      </c>
      <c r="H33" s="120" t="s">
        <v>12</v>
      </c>
      <c r="I33" s="120"/>
      <c r="J33" s="120"/>
      <c r="K33" s="162"/>
      <c r="L33" s="154"/>
      <c r="M33" s="154">
        <f>M34+M35</f>
        <v>19915.8</v>
      </c>
      <c r="N33" s="154">
        <f t="shared" ref="N33:O33" si="9">N34+N35</f>
        <v>19168</v>
      </c>
      <c r="O33" s="154">
        <f t="shared" si="9"/>
        <v>18604.599999999999</v>
      </c>
      <c r="P33" s="153">
        <f t="shared" si="2"/>
        <v>93.416282549533534</v>
      </c>
      <c r="Q33" s="153">
        <f t="shared" si="3"/>
        <v>97.06072621035058</v>
      </c>
    </row>
    <row r="34" spans="1:17" ht="117.75" customHeight="1">
      <c r="A34" s="120" t="s">
        <v>9</v>
      </c>
      <c r="B34" s="120" t="s">
        <v>50</v>
      </c>
      <c r="C34" s="120" t="s">
        <v>40</v>
      </c>
      <c r="D34" s="120"/>
      <c r="E34" s="120"/>
      <c r="F34" s="55" t="s">
        <v>383</v>
      </c>
      <c r="G34" s="57" t="s">
        <v>36</v>
      </c>
      <c r="H34" s="120" t="s">
        <v>12</v>
      </c>
      <c r="I34" s="120" t="s">
        <v>39</v>
      </c>
      <c r="J34" s="120" t="s">
        <v>42</v>
      </c>
      <c r="K34" s="149" t="s">
        <v>85</v>
      </c>
      <c r="L34" s="153" t="s">
        <v>113</v>
      </c>
      <c r="M34" s="154">
        <v>5653.8</v>
      </c>
      <c r="N34" s="154">
        <v>4694.2</v>
      </c>
      <c r="O34" s="154">
        <v>4565.1000000000004</v>
      </c>
      <c r="P34" s="153">
        <f t="shared" si="2"/>
        <v>80.743924440199507</v>
      </c>
      <c r="Q34" s="153">
        <f t="shared" si="3"/>
        <v>97.249797622598109</v>
      </c>
    </row>
    <row r="35" spans="1:17" ht="120">
      <c r="A35" s="120" t="s">
        <v>9</v>
      </c>
      <c r="B35" s="120" t="s">
        <v>50</v>
      </c>
      <c r="C35" s="120" t="s">
        <v>45</v>
      </c>
      <c r="D35" s="120"/>
      <c r="E35" s="120"/>
      <c r="F35" s="55" t="s">
        <v>51</v>
      </c>
      <c r="G35" s="57" t="s">
        <v>52</v>
      </c>
      <c r="H35" s="120" t="s">
        <v>12</v>
      </c>
      <c r="I35" s="120" t="s">
        <v>39</v>
      </c>
      <c r="J35" s="120" t="s">
        <v>42</v>
      </c>
      <c r="K35" s="147" t="s">
        <v>112</v>
      </c>
      <c r="L35" s="153" t="s">
        <v>114</v>
      </c>
      <c r="M35" s="154">
        <v>14262</v>
      </c>
      <c r="N35" s="154">
        <v>14473.8</v>
      </c>
      <c r="O35" s="154">
        <v>14039.5</v>
      </c>
      <c r="P35" s="153">
        <f t="shared" si="2"/>
        <v>98.439910251016684</v>
      </c>
      <c r="Q35" s="153">
        <f t="shared" si="3"/>
        <v>96.999405822935231</v>
      </c>
    </row>
    <row r="36" spans="1:17">
      <c r="A36" s="207" t="s">
        <v>9</v>
      </c>
      <c r="B36" s="207" t="s">
        <v>86</v>
      </c>
      <c r="C36" s="207"/>
      <c r="D36" s="207"/>
      <c r="E36" s="208"/>
      <c r="F36" s="198" t="s">
        <v>90</v>
      </c>
      <c r="G36" s="119" t="s">
        <v>35</v>
      </c>
      <c r="H36" s="163"/>
      <c r="I36" s="164"/>
      <c r="J36" s="164"/>
      <c r="K36" s="160"/>
      <c r="L36" s="160"/>
      <c r="M36" s="41">
        <f>M37</f>
        <v>1300</v>
      </c>
      <c r="N36" s="41">
        <f t="shared" ref="N36:O36" si="10">N37</f>
        <v>2246.6000000000004</v>
      </c>
      <c r="O36" s="41">
        <f t="shared" si="10"/>
        <v>2246.6000000000004</v>
      </c>
      <c r="P36" s="142">
        <f t="shared" si="2"/>
        <v>172.81538461538463</v>
      </c>
      <c r="Q36" s="142">
        <f t="shared" si="3"/>
        <v>100</v>
      </c>
    </row>
    <row r="37" spans="1:17" ht="57">
      <c r="A37" s="207"/>
      <c r="B37" s="207"/>
      <c r="C37" s="207"/>
      <c r="D37" s="207"/>
      <c r="E37" s="209"/>
      <c r="F37" s="198"/>
      <c r="G37" s="30" t="s">
        <v>87</v>
      </c>
      <c r="H37" s="163">
        <v>938</v>
      </c>
      <c r="I37" s="164"/>
      <c r="J37" s="164"/>
      <c r="K37" s="160"/>
      <c r="L37" s="160"/>
      <c r="M37" s="42">
        <f>SUM(M38:M39)</f>
        <v>1300</v>
      </c>
      <c r="N37" s="42">
        <f>SUM(N38:N39)</f>
        <v>2246.6000000000004</v>
      </c>
      <c r="O37" s="42">
        <f>SUM(O38:O39)</f>
        <v>2246.6000000000004</v>
      </c>
      <c r="P37" s="143">
        <f t="shared" si="2"/>
        <v>172.81538461538463</v>
      </c>
      <c r="Q37" s="143">
        <f t="shared" si="3"/>
        <v>100</v>
      </c>
    </row>
    <row r="38" spans="1:17">
      <c r="A38" s="195" t="s">
        <v>9</v>
      </c>
      <c r="B38" s="195" t="s">
        <v>86</v>
      </c>
      <c r="C38" s="195" t="s">
        <v>45</v>
      </c>
      <c r="D38" s="195" t="s">
        <v>88</v>
      </c>
      <c r="E38" s="196"/>
      <c r="F38" s="197" t="s">
        <v>89</v>
      </c>
      <c r="G38" s="193" t="s">
        <v>36</v>
      </c>
      <c r="H38" s="165">
        <v>938</v>
      </c>
      <c r="I38" s="166" t="s">
        <v>39</v>
      </c>
      <c r="J38" s="166" t="s">
        <v>40</v>
      </c>
      <c r="K38" s="141" t="s">
        <v>115</v>
      </c>
      <c r="L38" s="165">
        <v>244</v>
      </c>
      <c r="M38" s="42">
        <v>617</v>
      </c>
      <c r="N38" s="42">
        <v>1117.9000000000001</v>
      </c>
      <c r="O38" s="39">
        <v>1117.9000000000001</v>
      </c>
      <c r="P38" s="143">
        <f t="shared" si="2"/>
        <v>181.18314424635332</v>
      </c>
      <c r="Q38" s="143">
        <f t="shared" si="3"/>
        <v>100</v>
      </c>
    </row>
    <row r="39" spans="1:17" ht="67.5" customHeight="1">
      <c r="A39" s="195"/>
      <c r="B39" s="195"/>
      <c r="C39" s="195"/>
      <c r="D39" s="195"/>
      <c r="E39" s="196"/>
      <c r="F39" s="197"/>
      <c r="G39" s="194"/>
      <c r="H39" s="165">
        <v>938</v>
      </c>
      <c r="I39" s="166" t="s">
        <v>39</v>
      </c>
      <c r="J39" s="166" t="s">
        <v>40</v>
      </c>
      <c r="K39" s="141" t="s">
        <v>115</v>
      </c>
      <c r="L39" s="165">
        <v>622</v>
      </c>
      <c r="M39" s="42">
        <v>683</v>
      </c>
      <c r="N39" s="42">
        <v>1128.7</v>
      </c>
      <c r="O39" s="39">
        <v>1128.7</v>
      </c>
      <c r="P39" s="143">
        <f t="shared" si="2"/>
        <v>165.25622254758417</v>
      </c>
      <c r="Q39" s="143">
        <f t="shared" si="3"/>
        <v>100</v>
      </c>
    </row>
    <row r="40" spans="1:17">
      <c r="F40" s="29"/>
    </row>
  </sheetData>
  <mergeCells count="67">
    <mergeCell ref="A1:F1"/>
    <mergeCell ref="A2:Q2"/>
    <mergeCell ref="E3:P3"/>
    <mergeCell ref="A5:E5"/>
    <mergeCell ref="F5:F6"/>
    <mergeCell ref="G5:G6"/>
    <mergeCell ref="H5:L5"/>
    <mergeCell ref="M5:O5"/>
    <mergeCell ref="P5:Q5"/>
    <mergeCell ref="F9:F10"/>
    <mergeCell ref="A7:A8"/>
    <mergeCell ref="B7:B8"/>
    <mergeCell ref="C7:C8"/>
    <mergeCell ref="D7:D8"/>
    <mergeCell ref="E7:E8"/>
    <mergeCell ref="F7:F8"/>
    <mergeCell ref="A9:A10"/>
    <mergeCell ref="B9:B10"/>
    <mergeCell ref="C9:C10"/>
    <mergeCell ref="D9:D10"/>
    <mergeCell ref="E9:E10"/>
    <mergeCell ref="G11:G12"/>
    <mergeCell ref="A17:A18"/>
    <mergeCell ref="B17:B18"/>
    <mergeCell ref="C17:C18"/>
    <mergeCell ref="D17:D18"/>
    <mergeCell ref="E17:E18"/>
    <mergeCell ref="F17:F18"/>
    <mergeCell ref="A11:A12"/>
    <mergeCell ref="B11:B12"/>
    <mergeCell ref="C11:C12"/>
    <mergeCell ref="D11:D12"/>
    <mergeCell ref="E11:E12"/>
    <mergeCell ref="F11:F12"/>
    <mergeCell ref="G20:G22"/>
    <mergeCell ref="A23:A24"/>
    <mergeCell ref="B23:B24"/>
    <mergeCell ref="C23:C24"/>
    <mergeCell ref="D23:D24"/>
    <mergeCell ref="E23:E24"/>
    <mergeCell ref="F23:F24"/>
    <mergeCell ref="G23:G24"/>
    <mergeCell ref="A20:A22"/>
    <mergeCell ref="B20:B22"/>
    <mergeCell ref="C20:C22"/>
    <mergeCell ref="D20:D22"/>
    <mergeCell ref="E20:E22"/>
    <mergeCell ref="F20:F22"/>
    <mergeCell ref="F36:F37"/>
    <mergeCell ref="A32:A33"/>
    <mergeCell ref="B32:B33"/>
    <mergeCell ref="C32:C33"/>
    <mergeCell ref="D32:D33"/>
    <mergeCell ref="E32:E33"/>
    <mergeCell ref="F32:F33"/>
    <mergeCell ref="A36:A37"/>
    <mergeCell ref="B36:B37"/>
    <mergeCell ref="C36:C37"/>
    <mergeCell ref="D36:D37"/>
    <mergeCell ref="E36:E37"/>
    <mergeCell ref="G38:G39"/>
    <mergeCell ref="A38:A39"/>
    <mergeCell ref="B38:B39"/>
    <mergeCell ref="C38:C39"/>
    <mergeCell ref="D38:D39"/>
    <mergeCell ref="E38:E39"/>
    <mergeCell ref="F38:F39"/>
  </mergeCells>
  <pageMargins left="0.70866141732283472" right="0.70866141732283472" top="0.74803149606299213" bottom="0.74803149606299213" header="0.31496062992125984" footer="0.31496062992125984"/>
  <pageSetup paperSize="9" scale="68" orientation="landscape" verticalDpi="0" r:id="rId1"/>
</worksheet>
</file>

<file path=xl/worksheets/sheet3.xml><?xml version="1.0" encoding="utf-8"?>
<worksheet xmlns="http://schemas.openxmlformats.org/spreadsheetml/2006/main" xmlns:r="http://schemas.openxmlformats.org/officeDocument/2006/relationships">
  <dimension ref="A1:G81"/>
  <sheetViews>
    <sheetView zoomScale="89" zoomScaleNormal="89" workbookViewId="0">
      <selection activeCell="I37" sqref="I37"/>
    </sheetView>
  </sheetViews>
  <sheetFormatPr defaultRowHeight="15"/>
  <cols>
    <col min="1" max="1" width="9.7109375" customWidth="1"/>
    <col min="2" max="2" width="9.140625" customWidth="1"/>
    <col min="3" max="3" width="26.85546875" customWidth="1"/>
    <col min="4" max="4" width="56.28515625" customWidth="1"/>
    <col min="5" max="5" width="27.42578125" customWidth="1"/>
    <col min="6" max="6" width="27.140625" customWidth="1"/>
    <col min="7" max="7" width="19.42578125" customWidth="1"/>
  </cols>
  <sheetData>
    <row r="1" spans="1:7" ht="18.75">
      <c r="A1" s="243" t="s">
        <v>70</v>
      </c>
      <c r="B1" s="243"/>
      <c r="C1" s="243"/>
      <c r="D1" s="18"/>
      <c r="E1" s="18"/>
      <c r="F1" s="18"/>
      <c r="G1" s="19"/>
    </row>
    <row r="2" spans="1:7" ht="18.75">
      <c r="A2" s="244" t="s">
        <v>384</v>
      </c>
      <c r="B2" s="245"/>
      <c r="C2" s="245"/>
      <c r="D2" s="245"/>
      <c r="E2" s="245"/>
      <c r="F2" s="245"/>
      <c r="G2" s="245"/>
    </row>
    <row r="3" spans="1:7" ht="18.75">
      <c r="A3" s="128"/>
      <c r="B3" s="246" t="s">
        <v>385</v>
      </c>
      <c r="C3" s="246"/>
      <c r="D3" s="246"/>
      <c r="E3" s="246"/>
      <c r="F3" s="246"/>
      <c r="G3" s="246"/>
    </row>
    <row r="4" spans="1:7">
      <c r="A4" s="2"/>
      <c r="B4" s="2"/>
      <c r="C4" s="2"/>
      <c r="D4" s="2"/>
      <c r="E4" s="2"/>
      <c r="F4" s="2"/>
      <c r="G4" s="2"/>
    </row>
    <row r="5" spans="1:7">
      <c r="A5" s="247" t="s">
        <v>0</v>
      </c>
      <c r="B5" s="248"/>
      <c r="C5" s="247" t="s">
        <v>58</v>
      </c>
      <c r="D5" s="247" t="s">
        <v>59</v>
      </c>
      <c r="E5" s="249" t="s">
        <v>71</v>
      </c>
      <c r="F5" s="250"/>
      <c r="G5" s="251" t="s">
        <v>72</v>
      </c>
    </row>
    <row r="6" spans="1:7">
      <c r="A6" s="247"/>
      <c r="B6" s="248"/>
      <c r="C6" s="248" t="s">
        <v>8</v>
      </c>
      <c r="D6" s="248"/>
      <c r="E6" s="247" t="s">
        <v>73</v>
      </c>
      <c r="F6" s="247" t="s">
        <v>74</v>
      </c>
      <c r="G6" s="252"/>
    </row>
    <row r="7" spans="1:7">
      <c r="A7" s="129" t="s">
        <v>5</v>
      </c>
      <c r="B7" s="129" t="s">
        <v>6</v>
      </c>
      <c r="C7" s="248"/>
      <c r="D7" s="248"/>
      <c r="E7" s="247"/>
      <c r="F7" s="248"/>
      <c r="G7" s="253"/>
    </row>
    <row r="8" spans="1:7" ht="15.75">
      <c r="A8" s="234" t="s">
        <v>9</v>
      </c>
      <c r="B8" s="234"/>
      <c r="C8" s="236" t="s">
        <v>60</v>
      </c>
      <c r="D8" s="8" t="s">
        <v>35</v>
      </c>
      <c r="E8" s="9">
        <f>E9+E17+E18+E16</f>
        <v>190524</v>
      </c>
      <c r="F8" s="9">
        <f t="shared" ref="F8" si="0">F9+F17+F18+F16</f>
        <v>186223.20000000004</v>
      </c>
      <c r="G8" s="9">
        <f>F8/E8*100</f>
        <v>97.7426465957045</v>
      </c>
    </row>
    <row r="9" spans="1:7" ht="15.75">
      <c r="A9" s="234"/>
      <c r="B9" s="234"/>
      <c r="C9" s="236"/>
      <c r="D9" s="127" t="s">
        <v>61</v>
      </c>
      <c r="E9" s="10">
        <f>E20+E30+E61+E72+E51+E41</f>
        <v>174144.1</v>
      </c>
      <c r="F9" s="10">
        <f>F20+F30+F61+F72+F51+F41</f>
        <v>170393.20000000004</v>
      </c>
      <c r="G9" s="10">
        <f t="shared" ref="G9:G63" si="1">F9/E9*100</f>
        <v>97.846094125497245</v>
      </c>
    </row>
    <row r="10" spans="1:7" ht="15.75">
      <c r="A10" s="234"/>
      <c r="B10" s="234"/>
      <c r="C10" s="236"/>
      <c r="D10" s="11" t="s">
        <v>62</v>
      </c>
      <c r="E10" s="10"/>
      <c r="F10" s="10"/>
      <c r="G10" s="10"/>
    </row>
    <row r="11" spans="1:7" ht="31.5">
      <c r="A11" s="234"/>
      <c r="B11" s="234"/>
      <c r="C11" s="236"/>
      <c r="D11" s="12" t="s">
        <v>63</v>
      </c>
      <c r="E11" s="10">
        <f>E22+E32+E63+E74+E53+E43</f>
        <v>173929.40000000002</v>
      </c>
      <c r="F11" s="10">
        <f>F22+F32+F63+F74+F53+F43</f>
        <v>170251.50000000003</v>
      </c>
      <c r="G11" s="10">
        <f t="shared" si="1"/>
        <v>97.885406377530188</v>
      </c>
    </row>
    <row r="12" spans="1:7" ht="15.75">
      <c r="A12" s="234"/>
      <c r="B12" s="234"/>
      <c r="C12" s="236"/>
      <c r="D12" s="11" t="s">
        <v>64</v>
      </c>
      <c r="E12" s="10">
        <f>E23+E33+E64+E75+E44</f>
        <v>118.6</v>
      </c>
      <c r="F12" s="10">
        <f>F23+F33+F64+F75+F44</f>
        <v>105.5</v>
      </c>
      <c r="G12" s="10">
        <f t="shared" si="1"/>
        <v>88.954468802698145</v>
      </c>
    </row>
    <row r="13" spans="1:7" ht="15.75">
      <c r="A13" s="234"/>
      <c r="B13" s="234"/>
      <c r="C13" s="236"/>
      <c r="D13" s="11" t="s">
        <v>65</v>
      </c>
      <c r="E13" s="10">
        <v>0</v>
      </c>
      <c r="F13" s="10">
        <v>0</v>
      </c>
      <c r="G13" s="10">
        <v>0</v>
      </c>
    </row>
    <row r="14" spans="1:7" ht="15.75">
      <c r="A14" s="234"/>
      <c r="B14" s="234"/>
      <c r="C14" s="236"/>
      <c r="D14" s="11" t="s">
        <v>99</v>
      </c>
      <c r="E14" s="10">
        <f>E35+E66+E77</f>
        <v>0</v>
      </c>
      <c r="F14" s="10">
        <f>F35+F66+F77</f>
        <v>0</v>
      </c>
      <c r="G14" s="10">
        <v>100</v>
      </c>
    </row>
    <row r="15" spans="1:7" ht="15.75">
      <c r="A15" s="234"/>
      <c r="B15" s="234"/>
      <c r="C15" s="236"/>
      <c r="D15" s="11" t="s">
        <v>77</v>
      </c>
      <c r="E15" s="10">
        <f>E25+E36+E67+E78+E46</f>
        <v>96.1</v>
      </c>
      <c r="F15" s="10">
        <f>F25+F36+F67+F78+F46</f>
        <v>36.200000000000003</v>
      </c>
      <c r="G15" s="10">
        <f t="shared" si="1"/>
        <v>37.6690946930281</v>
      </c>
    </row>
    <row r="16" spans="1:7" ht="15.75">
      <c r="A16" s="234"/>
      <c r="B16" s="234"/>
      <c r="C16" s="236"/>
      <c r="D16" s="13" t="s">
        <v>66</v>
      </c>
      <c r="E16" s="10">
        <f>E26+E37+E68+E79+E57</f>
        <v>16379.9</v>
      </c>
      <c r="F16" s="10">
        <f>F26+F37+F68+F79+F57</f>
        <v>15830</v>
      </c>
      <c r="G16" s="10">
        <f t="shared" si="1"/>
        <v>96.642836647354386</v>
      </c>
    </row>
    <row r="17" spans="1:7" ht="31.5">
      <c r="A17" s="234"/>
      <c r="B17" s="234"/>
      <c r="C17" s="236"/>
      <c r="D17" s="14" t="s">
        <v>67</v>
      </c>
      <c r="E17" s="10">
        <f>E27+E38+E69</f>
        <v>0</v>
      </c>
      <c r="F17" s="10">
        <v>0</v>
      </c>
      <c r="G17" s="10">
        <v>0</v>
      </c>
    </row>
    <row r="18" spans="1:7" ht="15.75">
      <c r="A18" s="235"/>
      <c r="B18" s="235"/>
      <c r="C18" s="236"/>
      <c r="D18" s="14" t="s">
        <v>68</v>
      </c>
      <c r="E18" s="10">
        <v>0</v>
      </c>
      <c r="F18" s="10">
        <v>0</v>
      </c>
      <c r="G18" s="10">
        <v>0</v>
      </c>
    </row>
    <row r="19" spans="1:7" ht="15.75">
      <c r="A19" s="234" t="s">
        <v>9</v>
      </c>
      <c r="B19" s="234" t="s">
        <v>11</v>
      </c>
      <c r="C19" s="236" t="s">
        <v>37</v>
      </c>
      <c r="D19" s="15" t="s">
        <v>35</v>
      </c>
      <c r="E19" s="16">
        <f>E20+E27+E28+E26</f>
        <v>34298.5</v>
      </c>
      <c r="F19" s="16">
        <f>F20+F27+F28+F26</f>
        <v>33539.300000000003</v>
      </c>
      <c r="G19" s="9">
        <f t="shared" si="1"/>
        <v>97.786492120646685</v>
      </c>
    </row>
    <row r="20" spans="1:7" ht="15.75">
      <c r="A20" s="234"/>
      <c r="B20" s="234"/>
      <c r="C20" s="236"/>
      <c r="D20" s="127" t="s">
        <v>61</v>
      </c>
      <c r="E20" s="17">
        <f>SUM(E22:E25)</f>
        <v>33268.5</v>
      </c>
      <c r="F20" s="17">
        <f>SUM(F22:F25)</f>
        <v>32536.5</v>
      </c>
      <c r="G20" s="10">
        <f t="shared" si="1"/>
        <v>97.799720456287474</v>
      </c>
    </row>
    <row r="21" spans="1:7" ht="15.75">
      <c r="A21" s="234"/>
      <c r="B21" s="234"/>
      <c r="C21" s="236"/>
      <c r="D21" s="11" t="s">
        <v>62</v>
      </c>
      <c r="E21" s="10"/>
      <c r="F21" s="10"/>
      <c r="G21" s="10"/>
    </row>
    <row r="22" spans="1:7" ht="31.5">
      <c r="A22" s="234"/>
      <c r="B22" s="234"/>
      <c r="C22" s="236"/>
      <c r="D22" s="12" t="s">
        <v>63</v>
      </c>
      <c r="E22" s="10">
        <v>33156.800000000003</v>
      </c>
      <c r="F22" s="10">
        <v>32424.799999999999</v>
      </c>
      <c r="G22" s="10">
        <f t="shared" si="1"/>
        <v>97.792308063504308</v>
      </c>
    </row>
    <row r="23" spans="1:7" ht="15.75">
      <c r="A23" s="234"/>
      <c r="B23" s="234"/>
      <c r="C23" s="236"/>
      <c r="D23" s="11" t="s">
        <v>64</v>
      </c>
      <c r="E23" s="10">
        <v>75.5</v>
      </c>
      <c r="F23" s="10">
        <v>75.5</v>
      </c>
      <c r="G23" s="10">
        <f t="shared" si="1"/>
        <v>100</v>
      </c>
    </row>
    <row r="24" spans="1:7" ht="15.75">
      <c r="A24" s="234"/>
      <c r="B24" s="234"/>
      <c r="C24" s="236"/>
      <c r="D24" s="11" t="s">
        <v>65</v>
      </c>
      <c r="E24" s="10">
        <v>0</v>
      </c>
      <c r="F24" s="10">
        <v>0</v>
      </c>
      <c r="G24" s="10">
        <v>0</v>
      </c>
    </row>
    <row r="25" spans="1:7" ht="15.75">
      <c r="A25" s="234"/>
      <c r="B25" s="234"/>
      <c r="C25" s="236"/>
      <c r="D25" s="11" t="s">
        <v>77</v>
      </c>
      <c r="E25" s="10">
        <v>36.200000000000003</v>
      </c>
      <c r="F25" s="10">
        <v>36.200000000000003</v>
      </c>
      <c r="G25" s="10">
        <v>100</v>
      </c>
    </row>
    <row r="26" spans="1:7" ht="15.75">
      <c r="A26" s="234"/>
      <c r="B26" s="234"/>
      <c r="C26" s="236"/>
      <c r="D26" s="127" t="s">
        <v>66</v>
      </c>
      <c r="E26" s="10">
        <v>1030</v>
      </c>
      <c r="F26" s="10">
        <v>1002.8</v>
      </c>
      <c r="G26" s="10">
        <f t="shared" si="1"/>
        <v>97.359223300970868</v>
      </c>
    </row>
    <row r="27" spans="1:7" ht="31.5">
      <c r="A27" s="234"/>
      <c r="B27" s="234"/>
      <c r="C27" s="236"/>
      <c r="D27" s="14" t="s">
        <v>67</v>
      </c>
      <c r="E27" s="10">
        <v>0</v>
      </c>
      <c r="F27" s="10">
        <v>0</v>
      </c>
      <c r="G27" s="10">
        <v>0</v>
      </c>
    </row>
    <row r="28" spans="1:7" ht="15.75">
      <c r="A28" s="235"/>
      <c r="B28" s="235"/>
      <c r="C28" s="236"/>
      <c r="D28" s="14" t="s">
        <v>69</v>
      </c>
      <c r="E28" s="10">
        <v>0</v>
      </c>
      <c r="F28" s="10">
        <v>0</v>
      </c>
      <c r="G28" s="10">
        <v>0</v>
      </c>
    </row>
    <row r="29" spans="1:7" ht="15.75">
      <c r="A29" s="234" t="s">
        <v>9</v>
      </c>
      <c r="B29" s="234" t="s">
        <v>15</v>
      </c>
      <c r="C29" s="236" t="s">
        <v>43</v>
      </c>
      <c r="D29" s="8" t="s">
        <v>35</v>
      </c>
      <c r="E29" s="9">
        <f>E30+E38+E39+E37</f>
        <v>134685.90000000002</v>
      </c>
      <c r="F29" s="9">
        <f t="shared" ref="F29" si="2">F30+F38+F39+F37</f>
        <v>131781.60000000003</v>
      </c>
      <c r="G29" s="9">
        <f t="shared" si="1"/>
        <v>97.84364955797156</v>
      </c>
    </row>
    <row r="30" spans="1:7" ht="15.75">
      <c r="A30" s="234"/>
      <c r="B30" s="234"/>
      <c r="C30" s="236"/>
      <c r="D30" s="127" t="s">
        <v>61</v>
      </c>
      <c r="E30" s="10">
        <f>SUM(E32:E35)</f>
        <v>119336.00000000001</v>
      </c>
      <c r="F30" s="10">
        <f>SUM(F32:F35)</f>
        <v>116954.40000000002</v>
      </c>
      <c r="G30" s="10">
        <f t="shared" si="1"/>
        <v>98.004290406918287</v>
      </c>
    </row>
    <row r="31" spans="1:7" ht="15.75">
      <c r="A31" s="234"/>
      <c r="B31" s="234"/>
      <c r="C31" s="236"/>
      <c r="D31" s="11" t="s">
        <v>62</v>
      </c>
      <c r="E31" s="10"/>
      <c r="F31" s="10"/>
      <c r="G31" s="10"/>
    </row>
    <row r="32" spans="1:7" ht="31.5">
      <c r="A32" s="234"/>
      <c r="B32" s="234"/>
      <c r="C32" s="236"/>
      <c r="D32" s="12" t="s">
        <v>63</v>
      </c>
      <c r="E32" s="10">
        <f>'[1]Форма 1'!N17-'[1]Форма 1'!N22</f>
        <v>119306.00000000001</v>
      </c>
      <c r="F32" s="10">
        <f>'[1]Форма 1'!O17-'[1]Форма 1'!O22</f>
        <v>116924.40000000002</v>
      </c>
      <c r="G32" s="10">
        <f t="shared" si="1"/>
        <v>98.003788577271905</v>
      </c>
    </row>
    <row r="33" spans="1:7" ht="15.75">
      <c r="A33" s="234"/>
      <c r="B33" s="234"/>
      <c r="C33" s="236"/>
      <c r="D33" s="11" t="s">
        <v>64</v>
      </c>
      <c r="E33" s="10">
        <f>'[1]Форма 1'!N22</f>
        <v>30</v>
      </c>
      <c r="F33" s="10">
        <f>'[1]Форма 1'!O22</f>
        <v>30</v>
      </c>
      <c r="G33" s="10">
        <v>0</v>
      </c>
    </row>
    <row r="34" spans="1:7" ht="15.75">
      <c r="A34" s="234"/>
      <c r="B34" s="234"/>
      <c r="C34" s="236"/>
      <c r="D34" s="11" t="s">
        <v>65</v>
      </c>
      <c r="E34" s="10">
        <v>0</v>
      </c>
      <c r="F34" s="10">
        <v>0</v>
      </c>
      <c r="G34" s="10">
        <v>0</v>
      </c>
    </row>
    <row r="35" spans="1:7" ht="15.75">
      <c r="A35" s="234"/>
      <c r="B35" s="234"/>
      <c r="C35" s="236"/>
      <c r="D35" s="11" t="s">
        <v>99</v>
      </c>
      <c r="E35" s="10">
        <v>0</v>
      </c>
      <c r="F35" s="10">
        <v>0</v>
      </c>
      <c r="G35" s="10">
        <v>0</v>
      </c>
    </row>
    <row r="36" spans="1:7" ht="15.75">
      <c r="A36" s="234"/>
      <c r="B36" s="234"/>
      <c r="C36" s="236"/>
      <c r="D36" s="11" t="s">
        <v>77</v>
      </c>
      <c r="E36" s="10">
        <v>0</v>
      </c>
      <c r="F36" s="10">
        <v>0</v>
      </c>
      <c r="G36" s="10">
        <v>0</v>
      </c>
    </row>
    <row r="37" spans="1:7" ht="15.75">
      <c r="A37" s="234"/>
      <c r="B37" s="234"/>
      <c r="C37" s="236"/>
      <c r="D37" s="13" t="s">
        <v>66</v>
      </c>
      <c r="E37" s="10">
        <v>15349.9</v>
      </c>
      <c r="F37" s="10">
        <v>14827.2</v>
      </c>
      <c r="G37" s="10">
        <f t="shared" si="1"/>
        <v>96.594766089681372</v>
      </c>
    </row>
    <row r="38" spans="1:7" ht="31.5">
      <c r="A38" s="234"/>
      <c r="B38" s="234"/>
      <c r="C38" s="236"/>
      <c r="D38" s="14" t="s">
        <v>67</v>
      </c>
      <c r="E38" s="10">
        <v>0</v>
      </c>
      <c r="F38" s="10">
        <v>0</v>
      </c>
      <c r="G38" s="10">
        <v>0</v>
      </c>
    </row>
    <row r="39" spans="1:7" ht="15.75">
      <c r="A39" s="235"/>
      <c r="B39" s="235"/>
      <c r="C39" s="236"/>
      <c r="D39" s="14" t="s">
        <v>69</v>
      </c>
      <c r="E39" s="10">
        <v>0</v>
      </c>
      <c r="F39" s="10">
        <v>0</v>
      </c>
      <c r="G39" s="10">
        <v>0</v>
      </c>
    </row>
    <row r="40" spans="1:7" ht="15.75">
      <c r="A40" s="237" t="s">
        <v>9</v>
      </c>
      <c r="B40" s="237" t="s">
        <v>374</v>
      </c>
      <c r="C40" s="240" t="s">
        <v>375</v>
      </c>
      <c r="D40" s="8" t="s">
        <v>35</v>
      </c>
      <c r="E40" s="9">
        <v>75</v>
      </c>
      <c r="F40" s="9">
        <v>1.1000000000000001</v>
      </c>
      <c r="G40" s="9">
        <v>1.5</v>
      </c>
    </row>
    <row r="41" spans="1:7" ht="15.75">
      <c r="A41" s="238"/>
      <c r="B41" s="238"/>
      <c r="C41" s="241"/>
      <c r="D41" s="127" t="s">
        <v>61</v>
      </c>
      <c r="E41" s="10">
        <f>E43+E44+E46</f>
        <v>75</v>
      </c>
      <c r="F41" s="10">
        <f>F43+F44+F46</f>
        <v>1.1000000000000001</v>
      </c>
      <c r="G41" s="10">
        <f t="shared" si="1"/>
        <v>1.4666666666666668</v>
      </c>
    </row>
    <row r="42" spans="1:7" ht="15.75">
      <c r="A42" s="238"/>
      <c r="B42" s="238"/>
      <c r="C42" s="241"/>
      <c r="D42" s="11" t="s">
        <v>62</v>
      </c>
      <c r="E42" s="10"/>
      <c r="F42" s="10"/>
      <c r="G42" s="10"/>
    </row>
    <row r="43" spans="1:7" ht="31.5">
      <c r="A43" s="238"/>
      <c r="B43" s="238"/>
      <c r="C43" s="241"/>
      <c r="D43" s="12" t="s">
        <v>63</v>
      </c>
      <c r="E43" s="10">
        <v>2</v>
      </c>
      <c r="F43" s="10">
        <v>1.1000000000000001</v>
      </c>
      <c r="G43" s="10">
        <f t="shared" si="1"/>
        <v>55.000000000000007</v>
      </c>
    </row>
    <row r="44" spans="1:7" ht="15.75">
      <c r="A44" s="238"/>
      <c r="B44" s="238"/>
      <c r="C44" s="241"/>
      <c r="D44" s="11" t="s">
        <v>64</v>
      </c>
      <c r="E44" s="10">
        <v>13.1</v>
      </c>
      <c r="F44" s="10">
        <v>0</v>
      </c>
      <c r="G44" s="10">
        <f t="shared" si="1"/>
        <v>0</v>
      </c>
    </row>
    <row r="45" spans="1:7" ht="15.75">
      <c r="A45" s="238"/>
      <c r="B45" s="238"/>
      <c r="C45" s="241"/>
      <c r="D45" s="11" t="s">
        <v>65</v>
      </c>
      <c r="E45" s="10">
        <v>0</v>
      </c>
      <c r="F45" s="10">
        <v>0</v>
      </c>
      <c r="G45" s="10">
        <v>0</v>
      </c>
    </row>
    <row r="46" spans="1:7" ht="15.75">
      <c r="A46" s="238"/>
      <c r="B46" s="238"/>
      <c r="C46" s="241"/>
      <c r="D46" s="11" t="s">
        <v>77</v>
      </c>
      <c r="E46" s="10">
        <v>59.9</v>
      </c>
      <c r="F46" s="10"/>
      <c r="G46" s="10">
        <f t="shared" si="1"/>
        <v>0</v>
      </c>
    </row>
    <row r="47" spans="1:7" ht="15.75">
      <c r="A47" s="238"/>
      <c r="B47" s="238"/>
      <c r="C47" s="241"/>
      <c r="D47" s="13" t="s">
        <v>66</v>
      </c>
      <c r="E47" s="10">
        <v>0</v>
      </c>
      <c r="F47" s="10">
        <v>0</v>
      </c>
      <c r="G47" s="10">
        <v>0</v>
      </c>
    </row>
    <row r="48" spans="1:7" ht="31.5">
      <c r="A48" s="238"/>
      <c r="B48" s="238"/>
      <c r="C48" s="241"/>
      <c r="D48" s="14" t="s">
        <v>67</v>
      </c>
      <c r="E48" s="10">
        <v>0</v>
      </c>
      <c r="F48" s="10">
        <v>0</v>
      </c>
      <c r="G48" s="10">
        <v>0</v>
      </c>
    </row>
    <row r="49" spans="1:7" ht="15.75">
      <c r="A49" s="239"/>
      <c r="B49" s="239"/>
      <c r="C49" s="242"/>
      <c r="D49" s="14" t="s">
        <v>69</v>
      </c>
      <c r="E49" s="10">
        <v>0</v>
      </c>
      <c r="F49" s="10">
        <v>0</v>
      </c>
      <c r="G49" s="10">
        <v>0</v>
      </c>
    </row>
    <row r="50" spans="1:7" ht="15.75">
      <c r="A50" s="237" t="s">
        <v>9</v>
      </c>
      <c r="B50" s="237" t="s">
        <v>91</v>
      </c>
      <c r="C50" s="240" t="s">
        <v>314</v>
      </c>
      <c r="D50" s="8" t="s">
        <v>35</v>
      </c>
      <c r="E50" s="9">
        <f>E51</f>
        <v>50</v>
      </c>
      <c r="F50" s="9">
        <f>F51</f>
        <v>50</v>
      </c>
      <c r="G50" s="9">
        <f>F50/E50*100</f>
        <v>100</v>
      </c>
    </row>
    <row r="51" spans="1:7" ht="15.75">
      <c r="A51" s="238"/>
      <c r="B51" s="238"/>
      <c r="C51" s="241"/>
      <c r="D51" s="127" t="s">
        <v>61</v>
      </c>
      <c r="E51" s="10">
        <f>E53</f>
        <v>50</v>
      </c>
      <c r="F51" s="10">
        <f>F53</f>
        <v>50</v>
      </c>
      <c r="G51" s="10">
        <f>F51/E51*100</f>
        <v>100</v>
      </c>
    </row>
    <row r="52" spans="1:7" ht="15.75">
      <c r="A52" s="238"/>
      <c r="B52" s="238"/>
      <c r="C52" s="241"/>
      <c r="D52" s="11" t="s">
        <v>62</v>
      </c>
      <c r="E52" s="10"/>
      <c r="F52" s="10"/>
      <c r="G52" s="10"/>
    </row>
    <row r="53" spans="1:7" ht="31.5">
      <c r="A53" s="238"/>
      <c r="B53" s="238"/>
      <c r="C53" s="241"/>
      <c r="D53" s="12" t="s">
        <v>63</v>
      </c>
      <c r="E53" s="10">
        <f>'[1]Форма 1'!M30</f>
        <v>50</v>
      </c>
      <c r="F53" s="10">
        <f>'[1]Форма 1'!O31</f>
        <v>50</v>
      </c>
      <c r="G53" s="10">
        <f>F53/E53*100</f>
        <v>100</v>
      </c>
    </row>
    <row r="54" spans="1:7" ht="15.75">
      <c r="A54" s="238"/>
      <c r="B54" s="238"/>
      <c r="C54" s="241"/>
      <c r="D54" s="11" t="s">
        <v>64</v>
      </c>
      <c r="E54" s="10">
        <v>0</v>
      </c>
      <c r="F54" s="10">
        <v>0</v>
      </c>
      <c r="G54" s="10">
        <v>0</v>
      </c>
    </row>
    <row r="55" spans="1:7" ht="15.75">
      <c r="A55" s="238"/>
      <c r="B55" s="238"/>
      <c r="C55" s="241"/>
      <c r="D55" s="11" t="s">
        <v>65</v>
      </c>
      <c r="E55" s="10">
        <v>0</v>
      </c>
      <c r="F55" s="10">
        <v>0</v>
      </c>
      <c r="G55" s="10">
        <v>0</v>
      </c>
    </row>
    <row r="56" spans="1:7" ht="15.75">
      <c r="A56" s="238"/>
      <c r="B56" s="238"/>
      <c r="C56" s="241"/>
      <c r="D56" s="11" t="s">
        <v>77</v>
      </c>
      <c r="E56" s="10">
        <v>0</v>
      </c>
      <c r="F56" s="10">
        <v>0</v>
      </c>
      <c r="G56" s="10">
        <v>0</v>
      </c>
    </row>
    <row r="57" spans="1:7" ht="15.75">
      <c r="A57" s="238"/>
      <c r="B57" s="238"/>
      <c r="C57" s="241"/>
      <c r="D57" s="13" t="s">
        <v>66</v>
      </c>
      <c r="E57" s="10">
        <v>0</v>
      </c>
      <c r="F57" s="10">
        <v>0</v>
      </c>
      <c r="G57" s="10">
        <v>0</v>
      </c>
    </row>
    <row r="58" spans="1:7" ht="31.5">
      <c r="A58" s="238"/>
      <c r="B58" s="238"/>
      <c r="C58" s="241"/>
      <c r="D58" s="14" t="s">
        <v>67</v>
      </c>
      <c r="E58" s="10">
        <v>0</v>
      </c>
      <c r="F58" s="10">
        <v>0</v>
      </c>
      <c r="G58" s="10">
        <v>0</v>
      </c>
    </row>
    <row r="59" spans="1:7" ht="15.75">
      <c r="A59" s="239"/>
      <c r="B59" s="239"/>
      <c r="C59" s="242"/>
      <c r="D59" s="14" t="s">
        <v>69</v>
      </c>
      <c r="E59" s="10">
        <v>0</v>
      </c>
      <c r="F59" s="10">
        <v>0</v>
      </c>
      <c r="G59" s="10">
        <v>0</v>
      </c>
    </row>
    <row r="60" spans="1:7" ht="15.75">
      <c r="A60" s="234" t="s">
        <v>9</v>
      </c>
      <c r="B60" s="234" t="s">
        <v>50</v>
      </c>
      <c r="C60" s="236" t="s">
        <v>391</v>
      </c>
      <c r="D60" s="15" t="s">
        <v>35</v>
      </c>
      <c r="E60" s="27">
        <f t="shared" ref="E60:F60" si="3">E61+E69++E70</f>
        <v>19168</v>
      </c>
      <c r="F60" s="27">
        <f t="shared" si="3"/>
        <v>18604.599999999999</v>
      </c>
      <c r="G60" s="9">
        <f t="shared" si="1"/>
        <v>97.06072621035058</v>
      </c>
    </row>
    <row r="61" spans="1:7" ht="15.75">
      <c r="A61" s="234"/>
      <c r="B61" s="234"/>
      <c r="C61" s="236"/>
      <c r="D61" s="127" t="s">
        <v>61</v>
      </c>
      <c r="E61" s="10">
        <f>SUM(E63:E66)</f>
        <v>19168</v>
      </c>
      <c r="F61" s="10">
        <f>SUM(F63:F66)</f>
        <v>18604.599999999999</v>
      </c>
      <c r="G61" s="10">
        <f t="shared" si="1"/>
        <v>97.06072621035058</v>
      </c>
    </row>
    <row r="62" spans="1:7" ht="15.75">
      <c r="A62" s="234"/>
      <c r="B62" s="234"/>
      <c r="C62" s="236"/>
      <c r="D62" s="11" t="s">
        <v>62</v>
      </c>
      <c r="E62" s="10"/>
      <c r="F62" s="10"/>
      <c r="G62" s="10"/>
    </row>
    <row r="63" spans="1:7" ht="31.5">
      <c r="A63" s="234"/>
      <c r="B63" s="234"/>
      <c r="C63" s="236"/>
      <c r="D63" s="11" t="s">
        <v>63</v>
      </c>
      <c r="E63" s="10">
        <f>'[1]Форма 1'!N33</f>
        <v>19168</v>
      </c>
      <c r="F63" s="10">
        <f>'[1]Форма 1'!O33</f>
        <v>18604.599999999999</v>
      </c>
      <c r="G63" s="10">
        <f t="shared" si="1"/>
        <v>97.06072621035058</v>
      </c>
    </row>
    <row r="64" spans="1:7" ht="15.75">
      <c r="A64" s="234"/>
      <c r="B64" s="234"/>
      <c r="C64" s="236"/>
      <c r="D64" s="11" t="s">
        <v>64</v>
      </c>
      <c r="E64" s="10">
        <v>0</v>
      </c>
      <c r="F64" s="10">
        <v>0</v>
      </c>
      <c r="G64" s="10">
        <v>0</v>
      </c>
    </row>
    <row r="65" spans="1:7" ht="15.75">
      <c r="A65" s="234"/>
      <c r="B65" s="234"/>
      <c r="C65" s="236"/>
      <c r="D65" s="11" t="s">
        <v>65</v>
      </c>
      <c r="E65" s="10">
        <v>0</v>
      </c>
      <c r="F65" s="10">
        <v>0</v>
      </c>
      <c r="G65" s="10">
        <v>0</v>
      </c>
    </row>
    <row r="66" spans="1:7" ht="15.75">
      <c r="A66" s="234"/>
      <c r="B66" s="234"/>
      <c r="C66" s="236"/>
      <c r="D66" s="11" t="s">
        <v>99</v>
      </c>
      <c r="E66" s="10">
        <v>0</v>
      </c>
      <c r="F66" s="10">
        <v>0</v>
      </c>
      <c r="G66" s="10">
        <v>100</v>
      </c>
    </row>
    <row r="67" spans="1:7" ht="15.75">
      <c r="A67" s="234"/>
      <c r="B67" s="234"/>
      <c r="C67" s="236"/>
      <c r="D67" s="11" t="s">
        <v>77</v>
      </c>
      <c r="E67" s="10">
        <v>0</v>
      </c>
      <c r="F67" s="10">
        <v>0</v>
      </c>
      <c r="G67" s="10">
        <v>0</v>
      </c>
    </row>
    <row r="68" spans="1:7" ht="15.75">
      <c r="A68" s="234"/>
      <c r="B68" s="234"/>
      <c r="C68" s="236"/>
      <c r="D68" s="127" t="s">
        <v>66</v>
      </c>
      <c r="E68" s="28">
        <v>0</v>
      </c>
      <c r="F68" s="28">
        <v>0</v>
      </c>
      <c r="G68" s="28">
        <v>0</v>
      </c>
    </row>
    <row r="69" spans="1:7" ht="31.5">
      <c r="A69" s="234"/>
      <c r="B69" s="234"/>
      <c r="C69" s="236"/>
      <c r="D69" s="14" t="s">
        <v>67</v>
      </c>
      <c r="E69" s="10">
        <v>0</v>
      </c>
      <c r="F69" s="10">
        <v>0</v>
      </c>
      <c r="G69" s="10">
        <v>0</v>
      </c>
    </row>
    <row r="70" spans="1:7" ht="15.75">
      <c r="A70" s="235"/>
      <c r="B70" s="235"/>
      <c r="C70" s="236"/>
      <c r="D70" s="14" t="s">
        <v>69</v>
      </c>
      <c r="E70" s="10">
        <v>0</v>
      </c>
      <c r="F70" s="10">
        <v>0</v>
      </c>
      <c r="G70" s="10">
        <v>0</v>
      </c>
    </row>
    <row r="71" spans="1:7" ht="15.75">
      <c r="A71" s="234" t="s">
        <v>9</v>
      </c>
      <c r="B71" s="234" t="s">
        <v>86</v>
      </c>
      <c r="C71" s="236" t="s">
        <v>90</v>
      </c>
      <c r="D71" s="15" t="s">
        <v>35</v>
      </c>
      <c r="E71" s="27">
        <f t="shared" ref="E71:F71" si="4">E72+E80++E81</f>
        <v>2246.6000000000004</v>
      </c>
      <c r="F71" s="27">
        <f t="shared" si="4"/>
        <v>2246.6000000000004</v>
      </c>
      <c r="G71" s="9">
        <f t="shared" ref="G71:G72" si="5">F71/E71*100</f>
        <v>100</v>
      </c>
    </row>
    <row r="72" spans="1:7" ht="15.75">
      <c r="A72" s="234"/>
      <c r="B72" s="234"/>
      <c r="C72" s="236"/>
      <c r="D72" s="127" t="s">
        <v>61</v>
      </c>
      <c r="E72" s="10">
        <f>SUM(E74:E77)</f>
        <v>2246.6000000000004</v>
      </c>
      <c r="F72" s="10">
        <f>SUM(F74:F77)</f>
        <v>2246.6000000000004</v>
      </c>
      <c r="G72" s="10">
        <f t="shared" si="5"/>
        <v>100</v>
      </c>
    </row>
    <row r="73" spans="1:7" ht="15.75">
      <c r="A73" s="234"/>
      <c r="B73" s="234"/>
      <c r="C73" s="236"/>
      <c r="D73" s="11" t="s">
        <v>62</v>
      </c>
      <c r="E73" s="10"/>
      <c r="F73" s="10"/>
      <c r="G73" s="10"/>
    </row>
    <row r="74" spans="1:7" ht="31.5">
      <c r="A74" s="234"/>
      <c r="B74" s="234"/>
      <c r="C74" s="236"/>
      <c r="D74" s="11" t="s">
        <v>63</v>
      </c>
      <c r="E74" s="10">
        <f>'[1]Форма 1'!N37</f>
        <v>2246.6000000000004</v>
      </c>
      <c r="F74" s="10">
        <f>'[1]Форма 1'!O37</f>
        <v>2246.6000000000004</v>
      </c>
      <c r="G74" s="10">
        <f t="shared" ref="G74" si="6">F74/E74*100</f>
        <v>100</v>
      </c>
    </row>
    <row r="75" spans="1:7" ht="15.75">
      <c r="A75" s="234"/>
      <c r="B75" s="234"/>
      <c r="C75" s="236"/>
      <c r="D75" s="11" t="s">
        <v>64</v>
      </c>
      <c r="E75" s="10">
        <v>0</v>
      </c>
      <c r="F75" s="10">
        <v>0</v>
      </c>
      <c r="G75" s="10">
        <v>0</v>
      </c>
    </row>
    <row r="76" spans="1:7" ht="15.75">
      <c r="A76" s="234"/>
      <c r="B76" s="234"/>
      <c r="C76" s="236"/>
      <c r="D76" s="11" t="s">
        <v>65</v>
      </c>
      <c r="E76" s="10">
        <v>0</v>
      </c>
      <c r="F76" s="10">
        <v>0</v>
      </c>
      <c r="G76" s="10">
        <v>0</v>
      </c>
    </row>
    <row r="77" spans="1:7" ht="15.75">
      <c r="A77" s="234"/>
      <c r="B77" s="234"/>
      <c r="C77" s="236"/>
      <c r="D77" s="11" t="s">
        <v>99</v>
      </c>
      <c r="E77" s="10">
        <v>0</v>
      </c>
      <c r="F77" s="10">
        <v>0</v>
      </c>
      <c r="G77" s="10">
        <v>100</v>
      </c>
    </row>
    <row r="78" spans="1:7" ht="15.75">
      <c r="A78" s="234"/>
      <c r="B78" s="234"/>
      <c r="C78" s="236"/>
      <c r="D78" s="11" t="s">
        <v>77</v>
      </c>
      <c r="E78" s="10">
        <v>0</v>
      </c>
      <c r="F78" s="10">
        <v>0</v>
      </c>
      <c r="G78" s="10">
        <v>0</v>
      </c>
    </row>
    <row r="79" spans="1:7" ht="15.75">
      <c r="A79" s="234"/>
      <c r="B79" s="234"/>
      <c r="C79" s="236"/>
      <c r="D79" s="127" t="s">
        <v>66</v>
      </c>
      <c r="E79" s="28">
        <v>0</v>
      </c>
      <c r="F79" s="28">
        <v>0</v>
      </c>
      <c r="G79" s="28">
        <v>0</v>
      </c>
    </row>
    <row r="80" spans="1:7" ht="31.5">
      <c r="A80" s="234"/>
      <c r="B80" s="234"/>
      <c r="C80" s="236"/>
      <c r="D80" s="14" t="s">
        <v>67</v>
      </c>
      <c r="E80" s="10">
        <v>0</v>
      </c>
      <c r="F80" s="10">
        <v>0</v>
      </c>
      <c r="G80" s="10">
        <v>0</v>
      </c>
    </row>
    <row r="81" spans="1:7" ht="15.75">
      <c r="A81" s="235"/>
      <c r="B81" s="235"/>
      <c r="C81" s="236"/>
      <c r="D81" s="14" t="s">
        <v>69</v>
      </c>
      <c r="E81" s="17">
        <v>0</v>
      </c>
      <c r="F81" s="17">
        <v>0</v>
      </c>
      <c r="G81" s="17">
        <v>0</v>
      </c>
    </row>
  </sheetData>
  <mergeCells count="31">
    <mergeCell ref="A1:C1"/>
    <mergeCell ref="A2:G2"/>
    <mergeCell ref="B3:G3"/>
    <mergeCell ref="A5:B6"/>
    <mergeCell ref="C5:C7"/>
    <mergeCell ref="D5:D7"/>
    <mergeCell ref="E5:F5"/>
    <mergeCell ref="G5:G7"/>
    <mergeCell ref="E6:E7"/>
    <mergeCell ref="F6:F7"/>
    <mergeCell ref="A8:A18"/>
    <mergeCell ref="B8:B18"/>
    <mergeCell ref="C8:C18"/>
    <mergeCell ref="A19:A28"/>
    <mergeCell ref="B19:B28"/>
    <mergeCell ref="C19:C28"/>
    <mergeCell ref="A29:A39"/>
    <mergeCell ref="B29:B39"/>
    <mergeCell ref="C29:C39"/>
    <mergeCell ref="A40:A49"/>
    <mergeCell ref="B40:B49"/>
    <mergeCell ref="C40:C49"/>
    <mergeCell ref="A71:A81"/>
    <mergeCell ref="B71:B81"/>
    <mergeCell ref="C71:C81"/>
    <mergeCell ref="A50:A59"/>
    <mergeCell ref="B50:B59"/>
    <mergeCell ref="C50:C59"/>
    <mergeCell ref="A60:A70"/>
    <mergeCell ref="B60:B70"/>
    <mergeCell ref="C60:C70"/>
  </mergeCells>
  <pageMargins left="0.7" right="0.7" top="0.75" bottom="0.75" header="0.3" footer="0.3"/>
  <pageSetup paperSize="9" scale="73" orientation="landscape" verticalDpi="0" r:id="rId1"/>
</worksheet>
</file>

<file path=xl/worksheets/sheet4.xml><?xml version="1.0" encoding="utf-8"?>
<worksheet xmlns="http://schemas.openxmlformats.org/spreadsheetml/2006/main" xmlns:r="http://schemas.openxmlformats.org/officeDocument/2006/relationships">
  <sheetPr codeName="Лист4"/>
  <dimension ref="A1:N79"/>
  <sheetViews>
    <sheetView view="pageBreakPreview" topLeftCell="D1" zoomScale="89" zoomScaleNormal="93" zoomScaleSheetLayoutView="89" workbookViewId="0">
      <selection activeCell="E75" sqref="E75"/>
    </sheetView>
  </sheetViews>
  <sheetFormatPr defaultRowHeight="15"/>
  <cols>
    <col min="1" max="1" width="4.5703125" customWidth="1"/>
    <col min="2" max="2" width="4.28515625" customWidth="1"/>
    <col min="3" max="3" width="3.85546875" customWidth="1"/>
    <col min="4" max="4" width="4.140625" customWidth="1"/>
    <col min="5" max="5" width="39" customWidth="1"/>
    <col min="6" max="6" width="25.7109375" customWidth="1"/>
    <col min="7" max="7" width="9.7109375" customWidth="1"/>
    <col min="8" max="8" width="9.28515625" customWidth="1"/>
    <col min="9" max="9" width="34.7109375" customWidth="1"/>
    <col min="10" max="10" width="45.42578125" customWidth="1"/>
    <col min="12" max="12" width="21.42578125" customWidth="1"/>
    <col min="13" max="14" width="9.140625" hidden="1" customWidth="1"/>
  </cols>
  <sheetData>
    <row r="1" spans="1:14">
      <c r="A1" s="292"/>
      <c r="B1" s="292"/>
      <c r="C1" s="292"/>
      <c r="D1" s="292"/>
      <c r="E1" s="292"/>
      <c r="F1" s="292"/>
      <c r="G1" s="292"/>
      <c r="H1" s="292"/>
      <c r="I1" s="292"/>
      <c r="J1" s="292"/>
      <c r="K1" s="292"/>
      <c r="L1" s="292"/>
      <c r="M1" s="292"/>
      <c r="N1" s="292"/>
    </row>
    <row r="2" spans="1:14" ht="15.75">
      <c r="A2" s="293" t="s">
        <v>120</v>
      </c>
      <c r="B2" s="293"/>
      <c r="C2" s="293"/>
      <c r="D2" s="293"/>
      <c r="E2" s="293"/>
      <c r="F2" s="293"/>
      <c r="G2" s="293"/>
      <c r="H2" s="293"/>
      <c r="I2" s="293"/>
      <c r="J2" s="293"/>
      <c r="K2" s="293"/>
      <c r="L2" s="293"/>
      <c r="M2" s="293"/>
      <c r="N2" s="293"/>
    </row>
    <row r="3" spans="1:14" ht="47.25" customHeight="1">
      <c r="A3" s="294" t="s">
        <v>348</v>
      </c>
      <c r="B3" s="295"/>
      <c r="C3" s="295"/>
      <c r="D3" s="295"/>
      <c r="E3" s="295"/>
      <c r="F3" s="295"/>
      <c r="G3" s="295"/>
      <c r="H3" s="295"/>
      <c r="I3" s="295"/>
      <c r="J3" s="295"/>
      <c r="K3" s="295"/>
      <c r="L3" s="295"/>
      <c r="M3" s="295"/>
      <c r="N3" s="295"/>
    </row>
    <row r="4" spans="1:14" s="26" customFormat="1" ht="64.5" customHeight="1">
      <c r="A4" s="273" t="s">
        <v>0</v>
      </c>
      <c r="B4" s="273"/>
      <c r="C4" s="273"/>
      <c r="D4" s="273"/>
      <c r="E4" s="273" t="s">
        <v>121</v>
      </c>
      <c r="F4" s="273" t="s">
        <v>122</v>
      </c>
      <c r="G4" s="273" t="s">
        <v>123</v>
      </c>
      <c r="H4" s="273" t="s">
        <v>124</v>
      </c>
      <c r="I4" s="273" t="s">
        <v>125</v>
      </c>
      <c r="J4" s="273" t="s">
        <v>126</v>
      </c>
      <c r="K4" s="273" t="s">
        <v>127</v>
      </c>
      <c r="L4" s="273"/>
      <c r="M4" s="273"/>
      <c r="N4" s="273"/>
    </row>
    <row r="5" spans="1:14" s="26" customFormat="1" ht="51.75" customHeight="1">
      <c r="A5" s="65" t="s">
        <v>128</v>
      </c>
      <c r="B5" s="65" t="s">
        <v>6</v>
      </c>
      <c r="C5" s="65" t="s">
        <v>28</v>
      </c>
      <c r="D5" s="65" t="s">
        <v>29</v>
      </c>
      <c r="E5" s="273"/>
      <c r="F5" s="273"/>
      <c r="G5" s="273"/>
      <c r="H5" s="273"/>
      <c r="I5" s="273"/>
      <c r="J5" s="273"/>
      <c r="K5" s="273"/>
      <c r="L5" s="273"/>
      <c r="M5" s="273"/>
      <c r="N5" s="273"/>
    </row>
    <row r="6" spans="1:14" s="26" customFormat="1" ht="24" customHeight="1">
      <c r="A6" s="65">
        <v>3</v>
      </c>
      <c r="B6" s="66">
        <v>1</v>
      </c>
      <c r="C6" s="65"/>
      <c r="D6" s="65"/>
      <c r="E6" s="273" t="s">
        <v>129</v>
      </c>
      <c r="F6" s="273"/>
      <c r="G6" s="273"/>
      <c r="H6" s="273"/>
      <c r="I6" s="273"/>
      <c r="J6" s="273"/>
      <c r="K6" s="273"/>
      <c r="L6" s="273"/>
      <c r="M6" s="273"/>
      <c r="N6" s="273"/>
    </row>
    <row r="7" spans="1:14" s="26" customFormat="1" ht="65.25" customHeight="1">
      <c r="A7" s="65">
        <v>3</v>
      </c>
      <c r="B7" s="66">
        <v>1</v>
      </c>
      <c r="C7" s="67">
        <v>1</v>
      </c>
      <c r="D7" s="66"/>
      <c r="E7" s="68" t="s">
        <v>130</v>
      </c>
      <c r="F7" s="66" t="s">
        <v>131</v>
      </c>
      <c r="G7" s="66" t="s">
        <v>324</v>
      </c>
      <c r="H7" s="70" t="s">
        <v>347</v>
      </c>
      <c r="I7" s="254"/>
      <c r="J7" s="287"/>
      <c r="K7" s="254"/>
      <c r="L7" s="254"/>
      <c r="M7" s="254"/>
      <c r="N7" s="254"/>
    </row>
    <row r="8" spans="1:14" s="26" customFormat="1" ht="56.25" customHeight="1">
      <c r="A8" s="261">
        <v>3</v>
      </c>
      <c r="B8" s="261">
        <v>1</v>
      </c>
      <c r="C8" s="261">
        <v>1</v>
      </c>
      <c r="D8" s="265">
        <v>1</v>
      </c>
      <c r="E8" s="71" t="s">
        <v>132</v>
      </c>
      <c r="F8" s="266" t="s">
        <v>131</v>
      </c>
      <c r="G8" s="288" t="s">
        <v>324</v>
      </c>
      <c r="H8" s="254" t="s">
        <v>347</v>
      </c>
      <c r="I8" s="259" t="s">
        <v>256</v>
      </c>
      <c r="J8" s="72" t="s">
        <v>349</v>
      </c>
      <c r="K8" s="270" t="s">
        <v>351</v>
      </c>
      <c r="L8" s="254"/>
      <c r="M8" s="254"/>
      <c r="N8" s="254"/>
    </row>
    <row r="9" spans="1:14" s="26" customFormat="1" ht="23.25" customHeight="1">
      <c r="A9" s="261"/>
      <c r="B9" s="261"/>
      <c r="C9" s="261"/>
      <c r="D9" s="265"/>
      <c r="E9" s="73" t="s">
        <v>133</v>
      </c>
      <c r="F9" s="266"/>
      <c r="G9" s="289"/>
      <c r="H9" s="254"/>
      <c r="I9" s="282"/>
      <c r="J9" s="74" t="s">
        <v>350</v>
      </c>
      <c r="K9" s="270"/>
      <c r="L9" s="254"/>
      <c r="M9" s="254"/>
      <c r="N9" s="254"/>
    </row>
    <row r="10" spans="1:14" s="26" customFormat="1" ht="79.5" customHeight="1">
      <c r="A10" s="261"/>
      <c r="B10" s="261"/>
      <c r="C10" s="261"/>
      <c r="D10" s="265"/>
      <c r="E10" s="73" t="s">
        <v>134</v>
      </c>
      <c r="F10" s="266"/>
      <c r="G10" s="290"/>
      <c r="H10" s="254"/>
      <c r="I10" s="260"/>
      <c r="J10" s="74"/>
      <c r="K10" s="291"/>
      <c r="L10" s="287"/>
      <c r="M10" s="287"/>
      <c r="N10" s="287"/>
    </row>
    <row r="11" spans="1:14" s="26" customFormat="1" ht="33.75" customHeight="1">
      <c r="A11" s="261">
        <v>3</v>
      </c>
      <c r="B11" s="261">
        <v>1</v>
      </c>
      <c r="C11" s="261">
        <v>1</v>
      </c>
      <c r="D11" s="261">
        <v>2</v>
      </c>
      <c r="E11" s="259" t="s">
        <v>318</v>
      </c>
      <c r="F11" s="261" t="s">
        <v>131</v>
      </c>
      <c r="G11" s="261" t="s">
        <v>324</v>
      </c>
      <c r="H11" s="254" t="s">
        <v>347</v>
      </c>
      <c r="I11" s="259" t="s">
        <v>255</v>
      </c>
      <c r="J11" s="269" t="s">
        <v>352</v>
      </c>
      <c r="K11" s="254" t="s">
        <v>135</v>
      </c>
      <c r="L11" s="254"/>
      <c r="M11" s="254"/>
      <c r="N11" s="254"/>
    </row>
    <row r="12" spans="1:14" s="26" customFormat="1" ht="82.5" customHeight="1">
      <c r="A12" s="261"/>
      <c r="B12" s="261"/>
      <c r="C12" s="261"/>
      <c r="D12" s="261"/>
      <c r="E12" s="260"/>
      <c r="F12" s="261"/>
      <c r="G12" s="261"/>
      <c r="H12" s="254"/>
      <c r="I12" s="260"/>
      <c r="J12" s="269"/>
      <c r="K12" s="254"/>
      <c r="L12" s="254"/>
      <c r="M12" s="254"/>
      <c r="N12" s="254"/>
    </row>
    <row r="13" spans="1:14" s="26" customFormat="1">
      <c r="A13" s="261">
        <v>3</v>
      </c>
      <c r="B13" s="261">
        <v>1</v>
      </c>
      <c r="C13" s="261">
        <v>1</v>
      </c>
      <c r="D13" s="261">
        <v>3</v>
      </c>
      <c r="E13" s="254" t="s">
        <v>116</v>
      </c>
      <c r="F13" s="261" t="s">
        <v>131</v>
      </c>
      <c r="G13" s="261" t="s">
        <v>324</v>
      </c>
      <c r="H13" s="254" t="s">
        <v>347</v>
      </c>
      <c r="I13" s="254" t="s">
        <v>119</v>
      </c>
      <c r="J13" s="286" t="s">
        <v>353</v>
      </c>
      <c r="K13" s="254"/>
      <c r="L13" s="254"/>
      <c r="M13" s="254"/>
      <c r="N13" s="254"/>
    </row>
    <row r="14" spans="1:14" s="26" customFormat="1" ht="34.5" customHeight="1">
      <c r="A14" s="261"/>
      <c r="B14" s="261"/>
      <c r="C14" s="261"/>
      <c r="D14" s="261"/>
      <c r="E14" s="254"/>
      <c r="F14" s="261"/>
      <c r="G14" s="261"/>
      <c r="H14" s="254"/>
      <c r="I14" s="254"/>
      <c r="J14" s="286"/>
      <c r="K14" s="254"/>
      <c r="L14" s="254"/>
      <c r="M14" s="254"/>
      <c r="N14" s="254"/>
    </row>
    <row r="15" spans="1:14" s="26" customFormat="1" ht="48.75" customHeight="1">
      <c r="A15" s="66">
        <v>3</v>
      </c>
      <c r="B15" s="66">
        <v>1</v>
      </c>
      <c r="C15" s="66">
        <v>2</v>
      </c>
      <c r="D15" s="66"/>
      <c r="E15" s="75" t="s">
        <v>136</v>
      </c>
      <c r="F15" s="66" t="s">
        <v>131</v>
      </c>
      <c r="G15" s="66" t="s">
        <v>324</v>
      </c>
      <c r="H15" s="70" t="s">
        <v>347</v>
      </c>
      <c r="I15" s="69" t="s">
        <v>137</v>
      </c>
      <c r="J15" s="187" t="s">
        <v>425</v>
      </c>
      <c r="K15" s="254"/>
      <c r="L15" s="254"/>
      <c r="M15" s="254"/>
      <c r="N15" s="254"/>
    </row>
    <row r="16" spans="1:14" s="26" customFormat="1" ht="48.75" customHeight="1">
      <c r="A16" s="66">
        <v>3</v>
      </c>
      <c r="B16" s="66">
        <v>1</v>
      </c>
      <c r="C16" s="66">
        <v>3</v>
      </c>
      <c r="D16" s="66"/>
      <c r="E16" s="75" t="s">
        <v>319</v>
      </c>
      <c r="F16" s="66" t="s">
        <v>131</v>
      </c>
      <c r="G16" s="66" t="s">
        <v>324</v>
      </c>
      <c r="H16" s="70" t="s">
        <v>347</v>
      </c>
      <c r="I16" s="69" t="s">
        <v>138</v>
      </c>
      <c r="J16" s="76" t="s">
        <v>139</v>
      </c>
      <c r="K16" s="254"/>
      <c r="L16" s="254"/>
      <c r="M16" s="254"/>
      <c r="N16" s="254"/>
    </row>
    <row r="17" spans="1:14" s="26" customFormat="1" ht="24" customHeight="1">
      <c r="A17" s="65">
        <v>3</v>
      </c>
      <c r="B17" s="65">
        <v>2</v>
      </c>
      <c r="C17" s="66"/>
      <c r="D17" s="66"/>
      <c r="E17" s="273" t="s">
        <v>342</v>
      </c>
      <c r="F17" s="273"/>
      <c r="G17" s="273"/>
      <c r="H17" s="273"/>
      <c r="I17" s="273"/>
      <c r="J17" s="273"/>
      <c r="K17" s="285"/>
      <c r="L17" s="285"/>
      <c r="M17" s="285"/>
      <c r="N17" s="285"/>
    </row>
    <row r="18" spans="1:14" s="26" customFormat="1" ht="68.25" customHeight="1">
      <c r="A18" s="66">
        <v>3</v>
      </c>
      <c r="B18" s="66">
        <v>2</v>
      </c>
      <c r="C18" s="66">
        <v>1</v>
      </c>
      <c r="D18" s="66"/>
      <c r="E18" s="77" t="s">
        <v>44</v>
      </c>
      <c r="F18" s="66" t="s">
        <v>140</v>
      </c>
      <c r="G18" s="66" t="s">
        <v>324</v>
      </c>
      <c r="H18" s="70" t="s">
        <v>347</v>
      </c>
      <c r="I18" s="69"/>
      <c r="J18" s="69"/>
      <c r="K18" s="78"/>
      <c r="L18" s="277"/>
      <c r="M18" s="277"/>
      <c r="N18" s="69"/>
    </row>
    <row r="19" spans="1:14" s="26" customFormat="1" ht="29.25" customHeight="1">
      <c r="A19" s="261">
        <v>3</v>
      </c>
      <c r="B19" s="261">
        <v>2</v>
      </c>
      <c r="C19" s="261">
        <v>1</v>
      </c>
      <c r="D19" s="261">
        <v>1</v>
      </c>
      <c r="E19" s="254" t="s">
        <v>141</v>
      </c>
      <c r="F19" s="261" t="s">
        <v>140</v>
      </c>
      <c r="G19" s="261" t="s">
        <v>324</v>
      </c>
      <c r="H19" s="261" t="s">
        <v>347</v>
      </c>
      <c r="I19" s="254" t="s">
        <v>142</v>
      </c>
      <c r="J19" s="259" t="s">
        <v>354</v>
      </c>
      <c r="K19" s="255"/>
      <c r="L19" s="277"/>
      <c r="M19" s="277"/>
      <c r="N19" s="79"/>
    </row>
    <row r="20" spans="1:14" s="26" customFormat="1">
      <c r="A20" s="261"/>
      <c r="B20" s="261"/>
      <c r="C20" s="261"/>
      <c r="D20" s="261"/>
      <c r="E20" s="254"/>
      <c r="F20" s="261"/>
      <c r="G20" s="261"/>
      <c r="H20" s="261"/>
      <c r="I20" s="254"/>
      <c r="J20" s="282"/>
      <c r="K20" s="274"/>
      <c r="L20" s="275"/>
      <c r="M20" s="275"/>
      <c r="N20" s="80"/>
    </row>
    <row r="21" spans="1:14" s="26" customFormat="1">
      <c r="A21" s="261"/>
      <c r="B21" s="261"/>
      <c r="C21" s="261"/>
      <c r="D21" s="261"/>
      <c r="E21" s="254"/>
      <c r="F21" s="261"/>
      <c r="G21" s="261"/>
      <c r="H21" s="261"/>
      <c r="I21" s="254"/>
      <c r="J21" s="282"/>
      <c r="K21" s="274"/>
      <c r="L21" s="275"/>
      <c r="M21" s="275"/>
      <c r="N21" s="80"/>
    </row>
    <row r="22" spans="1:14" s="26" customFormat="1">
      <c r="A22" s="261"/>
      <c r="B22" s="261"/>
      <c r="C22" s="261"/>
      <c r="D22" s="261"/>
      <c r="E22" s="254"/>
      <c r="F22" s="261"/>
      <c r="G22" s="261"/>
      <c r="H22" s="261"/>
      <c r="I22" s="254"/>
      <c r="J22" s="282"/>
      <c r="K22" s="274"/>
      <c r="L22" s="275"/>
      <c r="M22" s="275"/>
      <c r="N22" s="80"/>
    </row>
    <row r="23" spans="1:14" s="26" customFormat="1" ht="6" customHeight="1">
      <c r="A23" s="261"/>
      <c r="B23" s="261"/>
      <c r="C23" s="261"/>
      <c r="D23" s="261"/>
      <c r="E23" s="254"/>
      <c r="F23" s="261"/>
      <c r="G23" s="261"/>
      <c r="H23" s="261"/>
      <c r="I23" s="254"/>
      <c r="J23" s="282"/>
      <c r="K23" s="274"/>
      <c r="L23" s="275"/>
      <c r="M23" s="275"/>
      <c r="N23" s="80"/>
    </row>
    <row r="24" spans="1:14" s="26" customFormat="1" ht="6.75" customHeight="1">
      <c r="A24" s="261"/>
      <c r="B24" s="261"/>
      <c r="C24" s="261"/>
      <c r="D24" s="261"/>
      <c r="E24" s="254"/>
      <c r="F24" s="261"/>
      <c r="G24" s="261"/>
      <c r="H24" s="261"/>
      <c r="I24" s="254"/>
      <c r="J24" s="282"/>
      <c r="K24" s="274"/>
      <c r="L24" s="275"/>
      <c r="M24" s="275"/>
      <c r="N24" s="80"/>
    </row>
    <row r="25" spans="1:14" s="26" customFormat="1" ht="87.75" customHeight="1">
      <c r="A25" s="261"/>
      <c r="B25" s="261"/>
      <c r="C25" s="261"/>
      <c r="D25" s="261"/>
      <c r="E25" s="254"/>
      <c r="F25" s="261"/>
      <c r="G25" s="261"/>
      <c r="H25" s="261"/>
      <c r="I25" s="254"/>
      <c r="J25" s="282"/>
      <c r="K25" s="274"/>
      <c r="L25" s="275"/>
      <c r="M25" s="275"/>
      <c r="N25" s="80"/>
    </row>
    <row r="26" spans="1:14" s="26" customFormat="1" ht="4.5" customHeight="1">
      <c r="A26" s="261"/>
      <c r="B26" s="261"/>
      <c r="C26" s="261"/>
      <c r="D26" s="261"/>
      <c r="E26" s="254"/>
      <c r="F26" s="261"/>
      <c r="G26" s="261"/>
      <c r="H26" s="261"/>
      <c r="I26" s="254"/>
      <c r="J26" s="260"/>
      <c r="K26" s="257"/>
      <c r="L26" s="278"/>
      <c r="M26" s="278"/>
      <c r="N26" s="82"/>
    </row>
    <row r="27" spans="1:14" s="26" customFormat="1" ht="78" customHeight="1">
      <c r="A27" s="66">
        <v>3</v>
      </c>
      <c r="B27" s="66">
        <v>2</v>
      </c>
      <c r="C27" s="66">
        <v>2</v>
      </c>
      <c r="D27" s="66"/>
      <c r="E27" s="77" t="s">
        <v>143</v>
      </c>
      <c r="F27" s="66" t="s">
        <v>144</v>
      </c>
      <c r="G27" s="66" t="s">
        <v>324</v>
      </c>
      <c r="H27" s="70" t="s">
        <v>347</v>
      </c>
      <c r="I27" s="69"/>
      <c r="J27" s="69"/>
      <c r="K27" s="265"/>
      <c r="L27" s="266"/>
      <c r="M27" s="254"/>
      <c r="N27" s="254"/>
    </row>
    <row r="28" spans="1:14" s="26" customFormat="1" ht="116.25" customHeight="1">
      <c r="A28" s="66">
        <v>3</v>
      </c>
      <c r="B28" s="66">
        <v>2</v>
      </c>
      <c r="C28" s="66">
        <v>2</v>
      </c>
      <c r="D28" s="66">
        <v>1</v>
      </c>
      <c r="E28" s="69" t="s">
        <v>145</v>
      </c>
      <c r="F28" s="66" t="s">
        <v>146</v>
      </c>
      <c r="G28" s="66" t="s">
        <v>324</v>
      </c>
      <c r="H28" s="70" t="s">
        <v>347</v>
      </c>
      <c r="I28" s="69" t="s">
        <v>147</v>
      </c>
      <c r="J28" s="70" t="s">
        <v>355</v>
      </c>
      <c r="K28" s="265"/>
      <c r="L28" s="266"/>
      <c r="M28" s="254"/>
      <c r="N28" s="254"/>
    </row>
    <row r="29" spans="1:14" s="26" customFormat="1" ht="73.5" customHeight="1">
      <c r="A29" s="66">
        <v>3</v>
      </c>
      <c r="B29" s="66">
        <v>2</v>
      </c>
      <c r="C29" s="66">
        <v>2</v>
      </c>
      <c r="D29" s="66">
        <v>2</v>
      </c>
      <c r="E29" s="69" t="s">
        <v>96</v>
      </c>
      <c r="F29" s="66" t="s">
        <v>148</v>
      </c>
      <c r="G29" s="66" t="s">
        <v>324</v>
      </c>
      <c r="H29" s="70" t="s">
        <v>347</v>
      </c>
      <c r="I29" s="69" t="s">
        <v>149</v>
      </c>
      <c r="J29" s="70" t="s">
        <v>356</v>
      </c>
      <c r="K29" s="265"/>
      <c r="L29" s="266"/>
      <c r="M29" s="254"/>
      <c r="N29" s="254"/>
    </row>
    <row r="30" spans="1:14" s="26" customFormat="1" ht="75.75" customHeight="1">
      <c r="A30" s="66">
        <v>3</v>
      </c>
      <c r="B30" s="66">
        <v>2</v>
      </c>
      <c r="C30" s="66">
        <v>2</v>
      </c>
      <c r="D30" s="66">
        <v>3</v>
      </c>
      <c r="E30" s="69" t="s">
        <v>150</v>
      </c>
      <c r="F30" s="66" t="s">
        <v>140</v>
      </c>
      <c r="G30" s="66" t="s">
        <v>324</v>
      </c>
      <c r="H30" s="70" t="s">
        <v>347</v>
      </c>
      <c r="I30" s="69" t="s">
        <v>151</v>
      </c>
      <c r="J30" s="69" t="s">
        <v>328</v>
      </c>
      <c r="K30" s="265"/>
      <c r="L30" s="266"/>
      <c r="M30" s="254"/>
      <c r="N30" s="254"/>
    </row>
    <row r="31" spans="1:14" s="26" customFormat="1" ht="63" customHeight="1">
      <c r="A31" s="66">
        <v>3</v>
      </c>
      <c r="B31" s="66">
        <v>2</v>
      </c>
      <c r="C31" s="66">
        <v>3</v>
      </c>
      <c r="D31" s="66"/>
      <c r="E31" s="83" t="s">
        <v>152</v>
      </c>
      <c r="F31" s="66" t="s">
        <v>153</v>
      </c>
      <c r="G31" s="66" t="s">
        <v>324</v>
      </c>
      <c r="H31" s="70" t="s">
        <v>347</v>
      </c>
      <c r="I31" s="69"/>
      <c r="J31" s="77"/>
      <c r="K31" s="283"/>
      <c r="L31" s="284"/>
      <c r="M31" s="254"/>
      <c r="N31" s="254"/>
    </row>
    <row r="32" spans="1:14" s="26" customFormat="1" ht="45">
      <c r="A32" s="261">
        <v>3</v>
      </c>
      <c r="B32" s="261">
        <v>2</v>
      </c>
      <c r="C32" s="261">
        <v>3</v>
      </c>
      <c r="D32" s="265">
        <v>1</v>
      </c>
      <c r="E32" s="71" t="s">
        <v>154</v>
      </c>
      <c r="F32" s="266" t="s">
        <v>153</v>
      </c>
      <c r="G32" s="261" t="s">
        <v>324</v>
      </c>
      <c r="H32" s="259" t="s">
        <v>347</v>
      </c>
      <c r="I32" s="254" t="s">
        <v>157</v>
      </c>
      <c r="J32" s="259" t="s">
        <v>357</v>
      </c>
      <c r="K32" s="255"/>
      <c r="L32" s="256"/>
      <c r="M32" s="254"/>
      <c r="N32" s="254"/>
    </row>
    <row r="33" spans="1:14" s="26" customFormat="1">
      <c r="A33" s="261"/>
      <c r="B33" s="261"/>
      <c r="C33" s="261"/>
      <c r="D33" s="265"/>
      <c r="E33" s="73" t="s">
        <v>155</v>
      </c>
      <c r="F33" s="266"/>
      <c r="G33" s="261"/>
      <c r="H33" s="282"/>
      <c r="I33" s="254"/>
      <c r="J33" s="282"/>
      <c r="K33" s="274"/>
      <c r="L33" s="276"/>
      <c r="M33" s="254"/>
      <c r="N33" s="254"/>
    </row>
    <row r="34" spans="1:14" s="26" customFormat="1">
      <c r="A34" s="261"/>
      <c r="B34" s="261"/>
      <c r="C34" s="261"/>
      <c r="D34" s="265"/>
      <c r="E34" s="73" t="s">
        <v>156</v>
      </c>
      <c r="F34" s="266"/>
      <c r="G34" s="261"/>
      <c r="H34" s="282"/>
      <c r="I34" s="254"/>
      <c r="J34" s="282"/>
      <c r="K34" s="274"/>
      <c r="L34" s="276"/>
      <c r="M34" s="254"/>
      <c r="N34" s="254"/>
    </row>
    <row r="35" spans="1:14" s="26" customFormat="1">
      <c r="A35" s="261"/>
      <c r="B35" s="261"/>
      <c r="C35" s="261"/>
      <c r="D35" s="265"/>
      <c r="E35" s="73"/>
      <c r="F35" s="266"/>
      <c r="G35" s="261"/>
      <c r="H35" s="260"/>
      <c r="I35" s="254"/>
      <c r="J35" s="260"/>
      <c r="K35" s="257"/>
      <c r="L35" s="258"/>
      <c r="M35" s="254"/>
      <c r="N35" s="254"/>
    </row>
    <row r="36" spans="1:14" s="26" customFormat="1" ht="45">
      <c r="A36" s="261">
        <v>3</v>
      </c>
      <c r="B36" s="261">
        <v>2</v>
      </c>
      <c r="C36" s="261">
        <v>3</v>
      </c>
      <c r="D36" s="265">
        <v>2</v>
      </c>
      <c r="E36" s="71" t="s">
        <v>158</v>
      </c>
      <c r="F36" s="266" t="s">
        <v>153</v>
      </c>
      <c r="G36" s="261" t="s">
        <v>324</v>
      </c>
      <c r="H36" s="259" t="s">
        <v>347</v>
      </c>
      <c r="I36" s="254" t="s">
        <v>162</v>
      </c>
      <c r="J36" s="259" t="s">
        <v>358</v>
      </c>
      <c r="K36" s="255"/>
      <c r="L36" s="256"/>
      <c r="M36" s="254"/>
      <c r="N36" s="254"/>
    </row>
    <row r="37" spans="1:14" s="26" customFormat="1">
      <c r="A37" s="261"/>
      <c r="B37" s="261"/>
      <c r="C37" s="261"/>
      <c r="D37" s="265"/>
      <c r="E37" s="73" t="s">
        <v>159</v>
      </c>
      <c r="F37" s="266"/>
      <c r="G37" s="261"/>
      <c r="H37" s="282"/>
      <c r="I37" s="254"/>
      <c r="J37" s="282"/>
      <c r="K37" s="274"/>
      <c r="L37" s="276"/>
      <c r="M37" s="254"/>
      <c r="N37" s="254"/>
    </row>
    <row r="38" spans="1:14" s="26" customFormat="1">
      <c r="A38" s="261"/>
      <c r="B38" s="261"/>
      <c r="C38" s="261"/>
      <c r="D38" s="265"/>
      <c r="E38" s="73" t="s">
        <v>160</v>
      </c>
      <c r="F38" s="266"/>
      <c r="G38" s="261"/>
      <c r="H38" s="282"/>
      <c r="I38" s="254"/>
      <c r="J38" s="282"/>
      <c r="K38" s="274"/>
      <c r="L38" s="276"/>
      <c r="M38" s="254"/>
      <c r="N38" s="254"/>
    </row>
    <row r="39" spans="1:14" s="26" customFormat="1" ht="21.75" customHeight="1">
      <c r="A39" s="261"/>
      <c r="B39" s="261"/>
      <c r="C39" s="261"/>
      <c r="D39" s="265"/>
      <c r="E39" s="84" t="s">
        <v>161</v>
      </c>
      <c r="F39" s="266"/>
      <c r="G39" s="261"/>
      <c r="H39" s="260"/>
      <c r="I39" s="254"/>
      <c r="J39" s="260"/>
      <c r="K39" s="257"/>
      <c r="L39" s="258"/>
      <c r="M39" s="254"/>
      <c r="N39" s="254"/>
    </row>
    <row r="40" spans="1:14" s="26" customFormat="1" ht="77.25" customHeight="1">
      <c r="A40" s="66">
        <v>3</v>
      </c>
      <c r="B40" s="66">
        <v>2</v>
      </c>
      <c r="C40" s="66">
        <v>3</v>
      </c>
      <c r="D40" s="66">
        <v>3</v>
      </c>
      <c r="E40" s="84" t="s">
        <v>95</v>
      </c>
      <c r="F40" s="66" t="s">
        <v>153</v>
      </c>
      <c r="G40" s="66" t="s">
        <v>324</v>
      </c>
      <c r="H40" s="70" t="s">
        <v>347</v>
      </c>
      <c r="I40" s="69" t="s">
        <v>163</v>
      </c>
      <c r="J40" s="70" t="s">
        <v>359</v>
      </c>
      <c r="K40" s="265"/>
      <c r="L40" s="266"/>
      <c r="M40" s="254"/>
      <c r="N40" s="254"/>
    </row>
    <row r="41" spans="1:14" s="26" customFormat="1" ht="65.25" customHeight="1">
      <c r="A41" s="66">
        <v>3</v>
      </c>
      <c r="B41" s="66">
        <v>2</v>
      </c>
      <c r="C41" s="66">
        <v>4</v>
      </c>
      <c r="D41" s="66"/>
      <c r="E41" s="69" t="s">
        <v>164</v>
      </c>
      <c r="F41" s="66" t="s">
        <v>165</v>
      </c>
      <c r="G41" s="66" t="s">
        <v>324</v>
      </c>
      <c r="H41" s="70" t="s">
        <v>347</v>
      </c>
      <c r="I41" s="69" t="s">
        <v>166</v>
      </c>
      <c r="J41" s="69" t="s">
        <v>167</v>
      </c>
      <c r="K41" s="265"/>
      <c r="L41" s="266"/>
      <c r="M41" s="254"/>
      <c r="N41" s="254"/>
    </row>
    <row r="42" spans="1:14" s="26" customFormat="1" ht="71.25" customHeight="1">
      <c r="A42" s="66">
        <v>3</v>
      </c>
      <c r="B42" s="66">
        <v>2</v>
      </c>
      <c r="C42" s="66">
        <v>5</v>
      </c>
      <c r="D42" s="66"/>
      <c r="E42" s="69" t="s">
        <v>168</v>
      </c>
      <c r="F42" s="66" t="s">
        <v>87</v>
      </c>
      <c r="G42" s="66" t="s">
        <v>324</v>
      </c>
      <c r="H42" s="70" t="s">
        <v>347</v>
      </c>
      <c r="I42" s="69" t="s">
        <v>169</v>
      </c>
      <c r="J42" s="70" t="s">
        <v>360</v>
      </c>
      <c r="K42" s="265"/>
      <c r="L42" s="266"/>
      <c r="M42" s="280"/>
      <c r="N42" s="280"/>
    </row>
    <row r="43" spans="1:14" s="26" customFormat="1" ht="189.75" customHeight="1">
      <c r="A43" s="66">
        <v>3</v>
      </c>
      <c r="B43" s="66">
        <v>2</v>
      </c>
      <c r="C43" s="66">
        <v>6</v>
      </c>
      <c r="D43" s="66"/>
      <c r="E43" s="69" t="s">
        <v>343</v>
      </c>
      <c r="F43" s="66" t="s">
        <v>170</v>
      </c>
      <c r="G43" s="66" t="s">
        <v>324</v>
      </c>
      <c r="H43" s="70" t="s">
        <v>347</v>
      </c>
      <c r="I43" s="69" t="s">
        <v>171</v>
      </c>
      <c r="J43" s="183" t="s">
        <v>424</v>
      </c>
      <c r="K43" s="261"/>
      <c r="L43" s="261"/>
      <c r="M43" s="261"/>
      <c r="N43" s="261"/>
    </row>
    <row r="44" spans="1:14" s="26" customFormat="1" ht="54.75" customHeight="1">
      <c r="A44" s="66">
        <v>3</v>
      </c>
      <c r="B44" s="66">
        <v>2</v>
      </c>
      <c r="C44" s="66">
        <v>7</v>
      </c>
      <c r="D44" s="66"/>
      <c r="E44" s="69" t="s">
        <v>320</v>
      </c>
      <c r="F44" s="66" t="s">
        <v>170</v>
      </c>
      <c r="G44" s="66" t="s">
        <v>324</v>
      </c>
      <c r="H44" s="70" t="s">
        <v>347</v>
      </c>
      <c r="I44" s="69" t="s">
        <v>172</v>
      </c>
      <c r="J44" s="69" t="s">
        <v>139</v>
      </c>
      <c r="K44" s="265"/>
      <c r="L44" s="266"/>
      <c r="M44" s="254"/>
      <c r="N44" s="254"/>
    </row>
    <row r="45" spans="1:14" s="26" customFormat="1" ht="21.75" customHeight="1">
      <c r="A45" s="65">
        <v>3</v>
      </c>
      <c r="B45" s="65">
        <v>3</v>
      </c>
      <c r="C45" s="65"/>
      <c r="D45" s="66"/>
      <c r="E45" s="273" t="s">
        <v>173</v>
      </c>
      <c r="F45" s="273"/>
      <c r="G45" s="273"/>
      <c r="H45" s="273"/>
      <c r="I45" s="279"/>
      <c r="J45" s="279"/>
      <c r="K45" s="279"/>
      <c r="L45" s="279"/>
      <c r="M45" s="279"/>
      <c r="N45" s="279"/>
    </row>
    <row r="46" spans="1:14" s="26" customFormat="1" ht="131.25" customHeight="1">
      <c r="A46" s="65">
        <v>3</v>
      </c>
      <c r="B46" s="65">
        <v>3</v>
      </c>
      <c r="C46" s="66">
        <v>1</v>
      </c>
      <c r="D46" s="66"/>
      <c r="E46" s="75" t="s">
        <v>174</v>
      </c>
      <c r="F46" s="66" t="s">
        <v>175</v>
      </c>
      <c r="G46" s="66" t="s">
        <v>324</v>
      </c>
      <c r="H46" s="70" t="s">
        <v>347</v>
      </c>
      <c r="I46" s="76"/>
      <c r="J46" s="85"/>
      <c r="K46" s="86"/>
      <c r="L46" s="79"/>
      <c r="M46" s="86"/>
      <c r="N46" s="79"/>
    </row>
    <row r="47" spans="1:14" s="26" customFormat="1" ht="88.5" customHeight="1">
      <c r="A47" s="66">
        <v>3</v>
      </c>
      <c r="B47" s="66">
        <v>3</v>
      </c>
      <c r="C47" s="66">
        <v>1</v>
      </c>
      <c r="D47" s="66">
        <v>1</v>
      </c>
      <c r="E47" s="69" t="s">
        <v>176</v>
      </c>
      <c r="F47" s="66" t="s">
        <v>175</v>
      </c>
      <c r="G47" s="66" t="s">
        <v>324</v>
      </c>
      <c r="H47" s="70" t="s">
        <v>347</v>
      </c>
      <c r="I47" s="84" t="s">
        <v>177</v>
      </c>
      <c r="J47" s="81" t="s">
        <v>361</v>
      </c>
      <c r="K47" s="265" t="s">
        <v>338</v>
      </c>
      <c r="L47" s="281"/>
      <c r="M47" s="281"/>
      <c r="N47" s="266"/>
    </row>
    <row r="48" spans="1:14" s="26" customFormat="1" ht="164.25" customHeight="1">
      <c r="A48" s="66">
        <v>3</v>
      </c>
      <c r="B48" s="66">
        <v>3</v>
      </c>
      <c r="C48" s="66">
        <v>1</v>
      </c>
      <c r="D48" s="66">
        <v>2</v>
      </c>
      <c r="E48" s="69" t="s">
        <v>178</v>
      </c>
      <c r="F48" s="66" t="s">
        <v>179</v>
      </c>
      <c r="G48" s="66" t="s">
        <v>324</v>
      </c>
      <c r="H48" s="70" t="s">
        <v>347</v>
      </c>
      <c r="I48" s="69" t="s">
        <v>180</v>
      </c>
      <c r="J48" s="186" t="s">
        <v>422</v>
      </c>
      <c r="K48" s="274"/>
      <c r="L48" s="275"/>
      <c r="M48" s="275"/>
      <c r="N48" s="276"/>
    </row>
    <row r="49" spans="1:14" s="26" customFormat="1" ht="172.5" customHeight="1">
      <c r="A49" s="261">
        <v>3</v>
      </c>
      <c r="B49" s="261">
        <v>3</v>
      </c>
      <c r="C49" s="261">
        <v>1</v>
      </c>
      <c r="D49" s="261">
        <v>3</v>
      </c>
      <c r="E49" s="254" t="s">
        <v>181</v>
      </c>
      <c r="F49" s="261" t="s">
        <v>182</v>
      </c>
      <c r="G49" s="261" t="s">
        <v>324</v>
      </c>
      <c r="H49" s="261" t="s">
        <v>347</v>
      </c>
      <c r="I49" s="254" t="s">
        <v>183</v>
      </c>
      <c r="J49" s="259" t="s">
        <v>423</v>
      </c>
      <c r="K49" s="255" t="s">
        <v>184</v>
      </c>
      <c r="L49" s="277"/>
      <c r="M49" s="277"/>
      <c r="N49" s="256"/>
    </row>
    <row r="50" spans="1:14" s="26" customFormat="1" ht="195.75" customHeight="1">
      <c r="A50" s="261"/>
      <c r="B50" s="261"/>
      <c r="C50" s="261"/>
      <c r="D50" s="261"/>
      <c r="E50" s="254"/>
      <c r="F50" s="261"/>
      <c r="G50" s="261"/>
      <c r="H50" s="261"/>
      <c r="I50" s="254"/>
      <c r="J50" s="260"/>
      <c r="K50" s="257"/>
      <c r="L50" s="278"/>
      <c r="M50" s="278"/>
      <c r="N50" s="258"/>
    </row>
    <row r="51" spans="1:14" s="26" customFormat="1" ht="30" customHeight="1">
      <c r="A51" s="65">
        <v>3</v>
      </c>
      <c r="B51" s="65">
        <v>4</v>
      </c>
      <c r="C51" s="66"/>
      <c r="D51" s="66"/>
      <c r="E51" s="273" t="s">
        <v>315</v>
      </c>
      <c r="F51" s="273"/>
      <c r="G51" s="273"/>
      <c r="H51" s="273"/>
      <c r="I51" s="273"/>
      <c r="J51" s="273"/>
      <c r="K51" s="273"/>
      <c r="L51" s="273"/>
      <c r="M51" s="273"/>
      <c r="N51" s="273"/>
    </row>
    <row r="52" spans="1:14" s="26" customFormat="1" ht="120" customHeight="1">
      <c r="A52" s="66">
        <v>3</v>
      </c>
      <c r="B52" s="66">
        <v>4</v>
      </c>
      <c r="C52" s="66">
        <v>1</v>
      </c>
      <c r="D52" s="66"/>
      <c r="E52" s="69" t="s">
        <v>92</v>
      </c>
      <c r="F52" s="66" t="s">
        <v>185</v>
      </c>
      <c r="G52" s="66" t="s">
        <v>324</v>
      </c>
      <c r="H52" s="70" t="s">
        <v>347</v>
      </c>
      <c r="I52" s="69" t="s">
        <v>186</v>
      </c>
      <c r="J52" s="130" t="s">
        <v>362</v>
      </c>
      <c r="K52" s="265"/>
      <c r="L52" s="266"/>
      <c r="M52" s="254"/>
      <c r="N52" s="254"/>
    </row>
    <row r="53" spans="1:14" s="26" customFormat="1" ht="93.75" customHeight="1">
      <c r="A53" s="66">
        <v>3</v>
      </c>
      <c r="B53" s="66">
        <v>4</v>
      </c>
      <c r="C53" s="66">
        <v>2</v>
      </c>
      <c r="D53" s="66"/>
      <c r="E53" s="69" t="s">
        <v>187</v>
      </c>
      <c r="F53" s="66" t="s">
        <v>188</v>
      </c>
      <c r="G53" s="66" t="s">
        <v>324</v>
      </c>
      <c r="H53" s="70" t="s">
        <v>347</v>
      </c>
      <c r="I53" s="69" t="s">
        <v>189</v>
      </c>
      <c r="J53" s="69" t="s">
        <v>190</v>
      </c>
      <c r="K53" s="265"/>
      <c r="L53" s="266"/>
      <c r="M53" s="254"/>
      <c r="N53" s="254"/>
    </row>
    <row r="54" spans="1:14" s="26" customFormat="1" ht="214.5" customHeight="1">
      <c r="A54" s="87">
        <v>3</v>
      </c>
      <c r="B54" s="87">
        <v>4</v>
      </c>
      <c r="C54" s="87">
        <v>3</v>
      </c>
      <c r="D54" s="87"/>
      <c r="E54" s="71" t="s">
        <v>191</v>
      </c>
      <c r="F54" s="87" t="s">
        <v>192</v>
      </c>
      <c r="G54" s="66" t="s">
        <v>324</v>
      </c>
      <c r="H54" s="70" t="s">
        <v>347</v>
      </c>
      <c r="I54" s="71" t="s">
        <v>193</v>
      </c>
      <c r="J54" s="88" t="s">
        <v>364</v>
      </c>
      <c r="K54" s="271"/>
      <c r="L54" s="272"/>
      <c r="M54" s="254"/>
      <c r="N54" s="254"/>
    </row>
    <row r="55" spans="1:14" s="26" customFormat="1" ht="82.5" customHeight="1">
      <c r="A55" s="66">
        <v>3</v>
      </c>
      <c r="B55" s="66">
        <v>4</v>
      </c>
      <c r="C55" s="66">
        <v>4</v>
      </c>
      <c r="D55" s="66"/>
      <c r="E55" s="69" t="s">
        <v>194</v>
      </c>
      <c r="F55" s="66" t="s">
        <v>188</v>
      </c>
      <c r="G55" s="66" t="s">
        <v>324</v>
      </c>
      <c r="H55" s="70" t="s">
        <v>347</v>
      </c>
      <c r="I55" s="69" t="s">
        <v>195</v>
      </c>
      <c r="J55" s="69" t="s">
        <v>196</v>
      </c>
      <c r="K55" s="265" t="s">
        <v>197</v>
      </c>
      <c r="L55" s="266"/>
      <c r="M55" s="254"/>
      <c r="N55" s="254"/>
    </row>
    <row r="56" spans="1:14" s="26" customFormat="1" ht="26.25" customHeight="1">
      <c r="A56" s="65">
        <v>3</v>
      </c>
      <c r="B56" s="65">
        <v>5</v>
      </c>
      <c r="C56" s="66"/>
      <c r="D56" s="66"/>
      <c r="E56" s="273" t="s">
        <v>198</v>
      </c>
      <c r="F56" s="273"/>
      <c r="G56" s="273"/>
      <c r="H56" s="273"/>
      <c r="I56" s="273"/>
      <c r="J56" s="273"/>
      <c r="K56" s="273"/>
      <c r="L56" s="273"/>
      <c r="M56" s="273"/>
      <c r="N56" s="273"/>
    </row>
    <row r="57" spans="1:14" s="26" customFormat="1" ht="101.25" customHeight="1">
      <c r="A57" s="66">
        <v>3</v>
      </c>
      <c r="B57" s="66">
        <v>5</v>
      </c>
      <c r="C57" s="66">
        <v>1</v>
      </c>
      <c r="D57" s="66"/>
      <c r="E57" s="69" t="s">
        <v>199</v>
      </c>
      <c r="F57" s="66" t="s">
        <v>200</v>
      </c>
      <c r="G57" s="66" t="s">
        <v>324</v>
      </c>
      <c r="H57" s="70" t="s">
        <v>347</v>
      </c>
      <c r="I57" s="69" t="s">
        <v>201</v>
      </c>
      <c r="J57" s="69" t="s">
        <v>307</v>
      </c>
      <c r="K57" s="265"/>
      <c r="L57" s="266"/>
      <c r="M57" s="69"/>
      <c r="N57" s="69"/>
    </row>
    <row r="58" spans="1:14" s="26" customFormat="1" ht="105">
      <c r="A58" s="66">
        <v>3</v>
      </c>
      <c r="B58" s="66">
        <v>5</v>
      </c>
      <c r="C58" s="66">
        <v>2</v>
      </c>
      <c r="D58" s="66"/>
      <c r="E58" s="69" t="s">
        <v>202</v>
      </c>
      <c r="F58" s="66" t="s">
        <v>203</v>
      </c>
      <c r="G58" s="66" t="s">
        <v>324</v>
      </c>
      <c r="H58" s="70" t="s">
        <v>347</v>
      </c>
      <c r="I58" s="69" t="s">
        <v>204</v>
      </c>
      <c r="J58" s="69" t="s">
        <v>205</v>
      </c>
      <c r="K58" s="265"/>
      <c r="L58" s="266"/>
      <c r="M58" s="69"/>
      <c r="N58" s="69"/>
    </row>
    <row r="59" spans="1:14" s="26" customFormat="1" ht="105">
      <c r="A59" s="66">
        <v>3</v>
      </c>
      <c r="B59" s="66">
        <v>5</v>
      </c>
      <c r="C59" s="66">
        <v>3</v>
      </c>
      <c r="D59" s="66"/>
      <c r="E59" s="69" t="s">
        <v>206</v>
      </c>
      <c r="F59" s="66" t="s">
        <v>203</v>
      </c>
      <c r="G59" s="66" t="s">
        <v>324</v>
      </c>
      <c r="H59" s="70" t="s">
        <v>347</v>
      </c>
      <c r="I59" s="69" t="s">
        <v>206</v>
      </c>
      <c r="J59" s="69" t="s">
        <v>207</v>
      </c>
      <c r="K59" s="265"/>
      <c r="L59" s="266"/>
      <c r="M59" s="69"/>
      <c r="N59" s="69"/>
    </row>
    <row r="60" spans="1:14" s="26" customFormat="1" ht="107.25" customHeight="1">
      <c r="A60" s="66">
        <v>3</v>
      </c>
      <c r="B60" s="66">
        <v>5</v>
      </c>
      <c r="C60" s="66">
        <v>4</v>
      </c>
      <c r="D60" s="66"/>
      <c r="E60" s="69" t="s">
        <v>208</v>
      </c>
      <c r="F60" s="66" t="s">
        <v>209</v>
      </c>
      <c r="G60" s="66" t="s">
        <v>324</v>
      </c>
      <c r="H60" s="70" t="s">
        <v>347</v>
      </c>
      <c r="I60" s="69" t="s">
        <v>201</v>
      </c>
      <c r="J60" s="130" t="s">
        <v>363</v>
      </c>
      <c r="K60" s="265"/>
      <c r="L60" s="266"/>
      <c r="M60" s="69"/>
      <c r="N60" s="69"/>
    </row>
    <row r="61" spans="1:14" s="26" customFormat="1" ht="78" customHeight="1">
      <c r="A61" s="66">
        <v>3</v>
      </c>
      <c r="B61" s="66">
        <v>5</v>
      </c>
      <c r="C61" s="66">
        <v>5</v>
      </c>
      <c r="D61" s="66"/>
      <c r="E61" s="75" t="s">
        <v>210</v>
      </c>
      <c r="F61" s="66" t="s">
        <v>211</v>
      </c>
      <c r="G61" s="66" t="s">
        <v>324</v>
      </c>
      <c r="H61" s="70" t="s">
        <v>347</v>
      </c>
      <c r="I61" s="69" t="s">
        <v>212</v>
      </c>
      <c r="J61" s="69" t="s">
        <v>308</v>
      </c>
      <c r="K61" s="254" t="s">
        <v>213</v>
      </c>
      <c r="L61" s="254"/>
      <c r="M61" s="69"/>
      <c r="N61" s="89"/>
    </row>
    <row r="62" spans="1:14" s="26" customFormat="1" ht="75.75" customHeight="1">
      <c r="A62" s="66">
        <v>3</v>
      </c>
      <c r="B62" s="66">
        <v>5</v>
      </c>
      <c r="C62" s="66">
        <v>6</v>
      </c>
      <c r="D62" s="66"/>
      <c r="E62" s="75" t="s">
        <v>214</v>
      </c>
      <c r="F62" s="66" t="s">
        <v>215</v>
      </c>
      <c r="G62" s="66" t="s">
        <v>324</v>
      </c>
      <c r="H62" s="70" t="s">
        <v>347</v>
      </c>
      <c r="I62" s="69" t="s">
        <v>216</v>
      </c>
      <c r="J62" s="69" t="s">
        <v>217</v>
      </c>
      <c r="K62" s="265"/>
      <c r="L62" s="266"/>
      <c r="M62" s="69"/>
      <c r="N62" s="69"/>
    </row>
    <row r="63" spans="1:14" s="26" customFormat="1" ht="60">
      <c r="A63" s="66"/>
      <c r="B63" s="66"/>
      <c r="C63" s="66"/>
      <c r="D63" s="66"/>
      <c r="E63" s="75" t="s">
        <v>218</v>
      </c>
      <c r="F63" s="66" t="s">
        <v>219</v>
      </c>
      <c r="G63" s="66" t="s">
        <v>324</v>
      </c>
      <c r="H63" s="70" t="s">
        <v>347</v>
      </c>
      <c r="I63" s="69" t="s">
        <v>220</v>
      </c>
      <c r="J63" s="69" t="s">
        <v>221</v>
      </c>
      <c r="K63" s="265"/>
      <c r="L63" s="266"/>
      <c r="M63" s="69"/>
      <c r="N63" s="69"/>
    </row>
    <row r="64" spans="1:14" s="26" customFormat="1">
      <c r="A64" s="273" t="s">
        <v>306</v>
      </c>
      <c r="B64" s="273"/>
      <c r="C64" s="273"/>
      <c r="D64" s="273"/>
      <c r="E64" s="273"/>
      <c r="F64" s="273"/>
      <c r="G64" s="273"/>
      <c r="H64" s="273"/>
      <c r="I64" s="273"/>
      <c r="J64" s="273"/>
      <c r="K64" s="273"/>
      <c r="L64" s="273"/>
      <c r="M64" s="273"/>
      <c r="N64" s="273"/>
    </row>
    <row r="65" spans="1:14" s="26" customFormat="1" ht="81" customHeight="1">
      <c r="A65" s="66">
        <v>3</v>
      </c>
      <c r="B65" s="66">
        <v>6</v>
      </c>
      <c r="C65" s="66">
        <v>1</v>
      </c>
      <c r="D65" s="66"/>
      <c r="E65" s="90" t="s">
        <v>222</v>
      </c>
      <c r="F65" s="66" t="s">
        <v>223</v>
      </c>
      <c r="G65" s="66" t="s">
        <v>324</v>
      </c>
      <c r="H65" s="70" t="s">
        <v>347</v>
      </c>
      <c r="I65" s="69"/>
      <c r="J65" s="71"/>
      <c r="K65" s="255"/>
      <c r="L65" s="256"/>
      <c r="M65" s="69"/>
      <c r="N65" s="69"/>
    </row>
    <row r="66" spans="1:14" s="26" customFormat="1" ht="3.75" customHeight="1">
      <c r="A66" s="261">
        <v>3</v>
      </c>
      <c r="B66" s="261">
        <v>6</v>
      </c>
      <c r="C66" s="261">
        <v>1</v>
      </c>
      <c r="D66" s="261">
        <v>1</v>
      </c>
      <c r="E66" s="262" t="s">
        <v>224</v>
      </c>
      <c r="F66" s="261"/>
      <c r="G66" s="261" t="s">
        <v>324</v>
      </c>
      <c r="H66" s="261" t="s">
        <v>347</v>
      </c>
      <c r="I66" s="267" t="s">
        <v>225</v>
      </c>
      <c r="J66" s="78"/>
      <c r="K66" s="255"/>
      <c r="L66" s="256"/>
      <c r="M66" s="91"/>
      <c r="N66" s="254"/>
    </row>
    <row r="67" spans="1:14" s="26" customFormat="1" ht="144.75" customHeight="1">
      <c r="A67" s="261"/>
      <c r="B67" s="261"/>
      <c r="C67" s="261"/>
      <c r="D67" s="261"/>
      <c r="E67" s="262"/>
      <c r="F67" s="261"/>
      <c r="G67" s="261"/>
      <c r="H67" s="261"/>
      <c r="I67" s="268"/>
      <c r="J67" s="131" t="s">
        <v>365</v>
      </c>
      <c r="K67" s="257"/>
      <c r="L67" s="258"/>
      <c r="M67" s="69"/>
      <c r="N67" s="254"/>
    </row>
    <row r="68" spans="1:14" s="26" customFormat="1" ht="192" customHeight="1">
      <c r="A68" s="66">
        <v>3</v>
      </c>
      <c r="B68" s="66">
        <v>6</v>
      </c>
      <c r="C68" s="66">
        <v>1</v>
      </c>
      <c r="D68" s="66">
        <v>2</v>
      </c>
      <c r="E68" s="75" t="s">
        <v>226</v>
      </c>
      <c r="F68" s="66" t="s">
        <v>227</v>
      </c>
      <c r="G68" s="66" t="s">
        <v>324</v>
      </c>
      <c r="H68" s="70" t="s">
        <v>347</v>
      </c>
      <c r="I68" s="69" t="s">
        <v>228</v>
      </c>
      <c r="J68" s="178" t="s">
        <v>414</v>
      </c>
      <c r="K68" s="265"/>
      <c r="L68" s="266"/>
      <c r="M68" s="69"/>
      <c r="N68" s="69" t="s">
        <v>229</v>
      </c>
    </row>
    <row r="69" spans="1:14" s="26" customFormat="1" ht="129" customHeight="1">
      <c r="A69" s="66">
        <v>3</v>
      </c>
      <c r="B69" s="66">
        <v>6</v>
      </c>
      <c r="C69" s="66">
        <v>1</v>
      </c>
      <c r="D69" s="66">
        <v>3</v>
      </c>
      <c r="E69" s="75" t="s">
        <v>230</v>
      </c>
      <c r="F69" s="66" t="s">
        <v>227</v>
      </c>
      <c r="G69" s="66" t="s">
        <v>324</v>
      </c>
      <c r="H69" s="70" t="s">
        <v>347</v>
      </c>
      <c r="I69" s="69" t="s">
        <v>231</v>
      </c>
      <c r="J69" s="178" t="s">
        <v>415</v>
      </c>
      <c r="K69" s="269"/>
      <c r="L69" s="270"/>
      <c r="M69" s="69"/>
      <c r="N69" s="69" t="s">
        <v>232</v>
      </c>
    </row>
    <row r="70" spans="1:14" s="26" customFormat="1" ht="58.5" customHeight="1">
      <c r="A70" s="66">
        <v>3</v>
      </c>
      <c r="B70" s="66">
        <v>6</v>
      </c>
      <c r="C70" s="66">
        <v>2</v>
      </c>
      <c r="D70" s="66"/>
      <c r="E70" s="92" t="s">
        <v>233</v>
      </c>
      <c r="F70" s="66" t="s">
        <v>227</v>
      </c>
      <c r="G70" s="66" t="s">
        <v>324</v>
      </c>
      <c r="H70" s="70" t="s">
        <v>347</v>
      </c>
      <c r="I70" s="69"/>
      <c r="J70" s="69"/>
      <c r="K70" s="265"/>
      <c r="L70" s="266"/>
      <c r="M70" s="69"/>
      <c r="N70" s="69"/>
    </row>
    <row r="71" spans="1:14" s="26" customFormat="1" ht="119.25" customHeight="1">
      <c r="A71" s="66">
        <v>3</v>
      </c>
      <c r="B71" s="66">
        <v>6</v>
      </c>
      <c r="C71" s="66">
        <v>2</v>
      </c>
      <c r="D71" s="66">
        <v>1</v>
      </c>
      <c r="E71" s="75" t="s">
        <v>234</v>
      </c>
      <c r="F71" s="66" t="s">
        <v>227</v>
      </c>
      <c r="G71" s="66" t="s">
        <v>324</v>
      </c>
      <c r="H71" s="70" t="s">
        <v>347</v>
      </c>
      <c r="I71" s="69" t="s">
        <v>235</v>
      </c>
      <c r="J71" s="69" t="s">
        <v>339</v>
      </c>
      <c r="K71" s="265"/>
      <c r="L71" s="266"/>
      <c r="M71" s="69"/>
      <c r="N71" s="69" t="s">
        <v>236</v>
      </c>
    </row>
    <row r="72" spans="1:14" s="26" customFormat="1" ht="66.75" customHeight="1">
      <c r="A72" s="66">
        <v>3</v>
      </c>
      <c r="B72" s="66">
        <v>6</v>
      </c>
      <c r="C72" s="66">
        <v>2</v>
      </c>
      <c r="D72" s="66">
        <v>2</v>
      </c>
      <c r="E72" s="75" t="s">
        <v>237</v>
      </c>
      <c r="F72" s="75" t="s">
        <v>227</v>
      </c>
      <c r="G72" s="66" t="s">
        <v>324</v>
      </c>
      <c r="H72" s="70" t="s">
        <v>347</v>
      </c>
      <c r="I72" s="69" t="s">
        <v>238</v>
      </c>
      <c r="J72" s="69" t="s">
        <v>340</v>
      </c>
      <c r="K72" s="265"/>
      <c r="L72" s="266"/>
      <c r="M72" s="69"/>
      <c r="N72" s="69" t="s">
        <v>239</v>
      </c>
    </row>
    <row r="73" spans="1:14" s="26" customFormat="1" ht="133.5" customHeight="1">
      <c r="A73" s="66">
        <v>3</v>
      </c>
      <c r="B73" s="66">
        <v>6</v>
      </c>
      <c r="C73" s="66">
        <v>2</v>
      </c>
      <c r="D73" s="66">
        <v>3</v>
      </c>
      <c r="E73" s="75" t="s">
        <v>240</v>
      </c>
      <c r="F73" s="75" t="s">
        <v>227</v>
      </c>
      <c r="G73" s="66" t="s">
        <v>324</v>
      </c>
      <c r="H73" s="70" t="s">
        <v>347</v>
      </c>
      <c r="I73" s="69" t="s">
        <v>241</v>
      </c>
      <c r="J73" s="178" t="s">
        <v>420</v>
      </c>
      <c r="K73" s="265"/>
      <c r="L73" s="266"/>
      <c r="M73" s="69"/>
      <c r="N73" s="69"/>
    </row>
    <row r="74" spans="1:14" s="26" customFormat="1" ht="86.25" customHeight="1">
      <c r="A74" s="66">
        <v>3</v>
      </c>
      <c r="B74" s="66">
        <v>6</v>
      </c>
      <c r="C74" s="66">
        <v>2</v>
      </c>
      <c r="D74" s="66">
        <v>4</v>
      </c>
      <c r="E74" s="75" t="s">
        <v>242</v>
      </c>
      <c r="F74" s="75" t="s">
        <v>227</v>
      </c>
      <c r="G74" s="66" t="s">
        <v>324</v>
      </c>
      <c r="H74" s="70" t="s">
        <v>347</v>
      </c>
      <c r="I74" s="69" t="s">
        <v>243</v>
      </c>
      <c r="J74" s="178" t="s">
        <v>416</v>
      </c>
      <c r="K74" s="265"/>
      <c r="L74" s="266"/>
      <c r="M74" s="69"/>
      <c r="N74" s="69"/>
    </row>
    <row r="75" spans="1:14" s="26" customFormat="1" ht="147.75" customHeight="1">
      <c r="A75" s="66">
        <v>3</v>
      </c>
      <c r="B75" s="66">
        <v>6</v>
      </c>
      <c r="C75" s="66">
        <v>2</v>
      </c>
      <c r="D75" s="66">
        <v>5</v>
      </c>
      <c r="E75" s="75" t="s">
        <v>244</v>
      </c>
      <c r="F75" s="75" t="s">
        <v>227</v>
      </c>
      <c r="G75" s="66" t="s">
        <v>324</v>
      </c>
      <c r="H75" s="70" t="s">
        <v>347</v>
      </c>
      <c r="I75" s="69" t="s">
        <v>245</v>
      </c>
      <c r="J75" s="178" t="s">
        <v>417</v>
      </c>
      <c r="K75" s="265"/>
      <c r="L75" s="266"/>
      <c r="M75" s="69"/>
      <c r="N75" s="69" t="s">
        <v>246</v>
      </c>
    </row>
    <row r="76" spans="1:14" s="26" customFormat="1" ht="97.5" customHeight="1">
      <c r="A76" s="66">
        <v>3</v>
      </c>
      <c r="B76" s="66">
        <v>6</v>
      </c>
      <c r="C76" s="66">
        <v>2</v>
      </c>
      <c r="D76" s="66">
        <v>6</v>
      </c>
      <c r="E76" s="75" t="s">
        <v>247</v>
      </c>
      <c r="F76" s="75" t="s">
        <v>227</v>
      </c>
      <c r="G76" s="66" t="s">
        <v>324</v>
      </c>
      <c r="H76" s="70" t="s">
        <v>347</v>
      </c>
      <c r="I76" s="69" t="s">
        <v>243</v>
      </c>
      <c r="J76" s="178" t="s">
        <v>418</v>
      </c>
      <c r="K76" s="265"/>
      <c r="L76" s="266"/>
      <c r="M76" s="69"/>
      <c r="N76" s="69" t="s">
        <v>248</v>
      </c>
    </row>
    <row r="77" spans="1:14" s="26" customFormat="1" ht="123.75" customHeight="1">
      <c r="A77" s="66">
        <v>3</v>
      </c>
      <c r="B77" s="66">
        <v>6</v>
      </c>
      <c r="C77" s="66">
        <v>2</v>
      </c>
      <c r="D77" s="66">
        <v>7</v>
      </c>
      <c r="E77" s="75" t="s">
        <v>249</v>
      </c>
      <c r="F77" s="75" t="s">
        <v>227</v>
      </c>
      <c r="G77" s="66" t="s">
        <v>324</v>
      </c>
      <c r="H77" s="70" t="s">
        <v>347</v>
      </c>
      <c r="I77" s="69" t="s">
        <v>250</v>
      </c>
      <c r="J77" s="69" t="s">
        <v>341</v>
      </c>
      <c r="K77" s="265"/>
      <c r="L77" s="266"/>
      <c r="M77" s="69"/>
      <c r="N77" s="69" t="s">
        <v>251</v>
      </c>
    </row>
    <row r="78" spans="1:14" s="26" customFormat="1" ht="66.75" customHeight="1">
      <c r="A78" s="261">
        <v>3</v>
      </c>
      <c r="B78" s="261">
        <v>6</v>
      </c>
      <c r="C78" s="261">
        <v>2</v>
      </c>
      <c r="D78" s="261">
        <v>8</v>
      </c>
      <c r="E78" s="262" t="s">
        <v>252</v>
      </c>
      <c r="F78" s="263" t="s">
        <v>253</v>
      </c>
      <c r="G78" s="261" t="s">
        <v>324</v>
      </c>
      <c r="H78" s="261" t="s">
        <v>347</v>
      </c>
      <c r="I78" s="254" t="s">
        <v>254</v>
      </c>
      <c r="J78" s="259" t="s">
        <v>419</v>
      </c>
      <c r="K78" s="255"/>
      <c r="L78" s="256"/>
      <c r="M78" s="69"/>
      <c r="N78" s="254"/>
    </row>
    <row r="79" spans="1:14" s="26" customFormat="1" ht="21" hidden="1" customHeight="1">
      <c r="A79" s="261"/>
      <c r="B79" s="261"/>
      <c r="C79" s="261"/>
      <c r="D79" s="261"/>
      <c r="E79" s="262"/>
      <c r="F79" s="264"/>
      <c r="G79" s="261"/>
      <c r="H79" s="261"/>
      <c r="I79" s="254"/>
      <c r="J79" s="260"/>
      <c r="K79" s="257"/>
      <c r="L79" s="258"/>
      <c r="M79" s="69"/>
      <c r="N79" s="254"/>
    </row>
  </sheetData>
  <mergeCells count="167">
    <mergeCell ref="J4:J5"/>
    <mergeCell ref="K4:N5"/>
    <mergeCell ref="E6:N6"/>
    <mergeCell ref="A1:N1"/>
    <mergeCell ref="A2:N2"/>
    <mergeCell ref="A3:N3"/>
    <mergeCell ref="A4:D4"/>
    <mergeCell ref="E4:E5"/>
    <mergeCell ref="F4:F5"/>
    <mergeCell ref="G4:G5"/>
    <mergeCell ref="H4:H5"/>
    <mergeCell ref="I4:I5"/>
    <mergeCell ref="I7:N7"/>
    <mergeCell ref="A8:A10"/>
    <mergeCell ref="B8:B10"/>
    <mergeCell ref="C8:C10"/>
    <mergeCell ref="D8:D10"/>
    <mergeCell ref="F8:F10"/>
    <mergeCell ref="G8:G10"/>
    <mergeCell ref="H8:H10"/>
    <mergeCell ref="K8:N10"/>
    <mergeCell ref="I8:I10"/>
    <mergeCell ref="A11:A12"/>
    <mergeCell ref="B11:B12"/>
    <mergeCell ref="C11:C12"/>
    <mergeCell ref="D11:D12"/>
    <mergeCell ref="F11:F12"/>
    <mergeCell ref="G11:G12"/>
    <mergeCell ref="H11:H12"/>
    <mergeCell ref="J11:J12"/>
    <mergeCell ref="K11:N12"/>
    <mergeCell ref="I11:I12"/>
    <mergeCell ref="E11:E12"/>
    <mergeCell ref="K16:N16"/>
    <mergeCell ref="E17:N17"/>
    <mergeCell ref="K13:N14"/>
    <mergeCell ref="K15:N15"/>
    <mergeCell ref="J13:J14"/>
    <mergeCell ref="L18:M18"/>
    <mergeCell ref="A13:A14"/>
    <mergeCell ref="B13:B14"/>
    <mergeCell ref="C13:C14"/>
    <mergeCell ref="D13:D14"/>
    <mergeCell ref="E13:E14"/>
    <mergeCell ref="F13:F14"/>
    <mergeCell ref="G13:G14"/>
    <mergeCell ref="H13:H14"/>
    <mergeCell ref="I13:I14"/>
    <mergeCell ref="M27:N27"/>
    <mergeCell ref="G19:G26"/>
    <mergeCell ref="H19:H26"/>
    <mergeCell ref="I19:I26"/>
    <mergeCell ref="A19:A26"/>
    <mergeCell ref="B19:B26"/>
    <mergeCell ref="C19:C26"/>
    <mergeCell ref="D19:D26"/>
    <mergeCell ref="E19:E26"/>
    <mergeCell ref="F19:F26"/>
    <mergeCell ref="K27:L27"/>
    <mergeCell ref="J19:J26"/>
    <mergeCell ref="K19:M26"/>
    <mergeCell ref="M31:N31"/>
    <mergeCell ref="J32:J35"/>
    <mergeCell ref="M30:N30"/>
    <mergeCell ref="M28:N28"/>
    <mergeCell ref="M29:N29"/>
    <mergeCell ref="K28:L28"/>
    <mergeCell ref="K29:L29"/>
    <mergeCell ref="K30:L30"/>
    <mergeCell ref="K31:L31"/>
    <mergeCell ref="M36:N39"/>
    <mergeCell ref="J36:J39"/>
    <mergeCell ref="K36:L39"/>
    <mergeCell ref="M32:N35"/>
    <mergeCell ref="K32:L35"/>
    <mergeCell ref="K41:L41"/>
    <mergeCell ref="K40:L40"/>
    <mergeCell ref="A36:A39"/>
    <mergeCell ref="B36:B39"/>
    <mergeCell ref="C36:C39"/>
    <mergeCell ref="D36:D39"/>
    <mergeCell ref="F36:F39"/>
    <mergeCell ref="G36:G39"/>
    <mergeCell ref="H36:H39"/>
    <mergeCell ref="I36:I39"/>
    <mergeCell ref="H32:H35"/>
    <mergeCell ref="I32:I35"/>
    <mergeCell ref="A32:A35"/>
    <mergeCell ref="B32:B35"/>
    <mergeCell ref="C32:C35"/>
    <mergeCell ref="D32:D35"/>
    <mergeCell ref="F32:F35"/>
    <mergeCell ref="G32:G35"/>
    <mergeCell ref="M44:N44"/>
    <mergeCell ref="E45:N45"/>
    <mergeCell ref="M42:N42"/>
    <mergeCell ref="K44:L44"/>
    <mergeCell ref="K42:L42"/>
    <mergeCell ref="K47:N47"/>
    <mergeCell ref="K43:N43"/>
    <mergeCell ref="M40:N40"/>
    <mergeCell ref="M41:N41"/>
    <mergeCell ref="K48:N48"/>
    <mergeCell ref="A49:A50"/>
    <mergeCell ref="B49:B50"/>
    <mergeCell ref="C49:C50"/>
    <mergeCell ref="D49:D50"/>
    <mergeCell ref="E49:E50"/>
    <mergeCell ref="F49:F50"/>
    <mergeCell ref="M54:N54"/>
    <mergeCell ref="M53:N53"/>
    <mergeCell ref="E51:N51"/>
    <mergeCell ref="M52:N52"/>
    <mergeCell ref="J49:J50"/>
    <mergeCell ref="K49:N50"/>
    <mergeCell ref="K52:L52"/>
    <mergeCell ref="G49:G50"/>
    <mergeCell ref="H49:H50"/>
    <mergeCell ref="I49:I50"/>
    <mergeCell ref="K53:L53"/>
    <mergeCell ref="K62:L62"/>
    <mergeCell ref="K63:L63"/>
    <mergeCell ref="K61:L61"/>
    <mergeCell ref="K60:L60"/>
    <mergeCell ref="N66:N67"/>
    <mergeCell ref="K54:L54"/>
    <mergeCell ref="M55:N55"/>
    <mergeCell ref="E56:N56"/>
    <mergeCell ref="K55:L55"/>
    <mergeCell ref="K57:L57"/>
    <mergeCell ref="K58:L58"/>
    <mergeCell ref="K59:L59"/>
    <mergeCell ref="A64:N64"/>
    <mergeCell ref="A66:A67"/>
    <mergeCell ref="B66:B67"/>
    <mergeCell ref="C66:C67"/>
    <mergeCell ref="D66:D67"/>
    <mergeCell ref="E66:E67"/>
    <mergeCell ref="F66:F67"/>
    <mergeCell ref="K65:L65"/>
    <mergeCell ref="K66:L66"/>
    <mergeCell ref="K67:L67"/>
    <mergeCell ref="K75:L75"/>
    <mergeCell ref="K76:L76"/>
    <mergeCell ref="K77:L77"/>
    <mergeCell ref="K74:L74"/>
    <mergeCell ref="K73:L73"/>
    <mergeCell ref="K72:L72"/>
    <mergeCell ref="K71:L71"/>
    <mergeCell ref="K70:L70"/>
    <mergeCell ref="G66:G67"/>
    <mergeCell ref="H66:H67"/>
    <mergeCell ref="I66:I67"/>
    <mergeCell ref="K68:L68"/>
    <mergeCell ref="K69:L69"/>
    <mergeCell ref="N78:N79"/>
    <mergeCell ref="K78:L79"/>
    <mergeCell ref="J78:J79"/>
    <mergeCell ref="A78:A79"/>
    <mergeCell ref="B78:B79"/>
    <mergeCell ref="C78:C79"/>
    <mergeCell ref="D78:D79"/>
    <mergeCell ref="E78:E79"/>
    <mergeCell ref="F78:F79"/>
    <mergeCell ref="G78:G79"/>
    <mergeCell ref="H78:H79"/>
    <mergeCell ref="I78:I79"/>
  </mergeCells>
  <pageMargins left="0.7" right="0.7" top="0.75" bottom="0.75" header="0.3" footer="0.3"/>
  <pageSetup paperSize="9" scale="60" orientation="landscape" verticalDpi="0" r:id="rId1"/>
</worksheet>
</file>

<file path=xl/worksheets/sheet5.xml><?xml version="1.0" encoding="utf-8"?>
<worksheet xmlns="http://schemas.openxmlformats.org/spreadsheetml/2006/main" xmlns:r="http://schemas.openxmlformats.org/officeDocument/2006/relationships">
  <dimension ref="A1:K25"/>
  <sheetViews>
    <sheetView topLeftCell="A19" workbookViewId="0">
      <selection activeCell="E33" sqref="E33"/>
    </sheetView>
  </sheetViews>
  <sheetFormatPr defaultRowHeight="15"/>
  <cols>
    <col min="1" max="1" width="5.140625" customWidth="1"/>
    <col min="2" max="2" width="4.140625" customWidth="1"/>
    <col min="3" max="3" width="5.42578125" customWidth="1"/>
    <col min="4" max="4" width="22.28515625" customWidth="1"/>
    <col min="5" max="5" width="23" customWidth="1"/>
    <col min="6" max="6" width="14" customWidth="1"/>
    <col min="7" max="8" width="10.7109375" customWidth="1"/>
    <col min="9" max="9" width="12.7109375" customWidth="1"/>
    <col min="10" max="10" width="8.28515625" customWidth="1"/>
    <col min="11" max="11" width="10" customWidth="1"/>
  </cols>
  <sheetData>
    <row r="1" spans="1:11">
      <c r="A1" s="309" t="s">
        <v>19</v>
      </c>
      <c r="B1" s="309"/>
      <c r="C1" s="309"/>
      <c r="D1" s="309"/>
      <c r="E1" s="309"/>
      <c r="F1" s="134"/>
      <c r="G1" s="134"/>
      <c r="H1" s="134"/>
      <c r="I1" s="134"/>
      <c r="J1" s="134"/>
      <c r="K1" s="133"/>
    </row>
    <row r="2" spans="1:11">
      <c r="A2" s="310" t="s">
        <v>20</v>
      </c>
      <c r="B2" s="311"/>
      <c r="C2" s="311"/>
      <c r="D2" s="311"/>
      <c r="E2" s="311"/>
      <c r="F2" s="311"/>
      <c r="G2" s="311"/>
      <c r="H2" s="311"/>
      <c r="I2" s="311"/>
      <c r="J2" s="311"/>
      <c r="K2" s="311"/>
    </row>
    <row r="3" spans="1:11">
      <c r="A3" s="132"/>
      <c r="B3" s="133"/>
      <c r="C3" s="312" t="s">
        <v>386</v>
      </c>
      <c r="D3" s="312"/>
      <c r="E3" s="312"/>
      <c r="F3" s="312"/>
      <c r="G3" s="312"/>
      <c r="H3" s="312"/>
      <c r="I3" s="312"/>
      <c r="J3" s="312"/>
      <c r="K3" s="133"/>
    </row>
    <row r="4" spans="1:11">
      <c r="A4" s="3"/>
      <c r="B4" s="3"/>
      <c r="C4" s="3"/>
      <c r="D4" s="134"/>
      <c r="E4" s="134"/>
      <c r="F4" s="134"/>
      <c r="G4" s="134"/>
      <c r="H4" s="134"/>
      <c r="I4" s="134"/>
      <c r="J4" s="134"/>
      <c r="K4" s="134"/>
    </row>
    <row r="5" spans="1:11">
      <c r="A5" s="313" t="s">
        <v>0</v>
      </c>
      <c r="B5" s="313"/>
      <c r="C5" s="313" t="s">
        <v>1</v>
      </c>
      <c r="D5" s="313" t="s">
        <v>2</v>
      </c>
      <c r="E5" s="313" t="s">
        <v>3</v>
      </c>
      <c r="F5" s="313" t="s">
        <v>4</v>
      </c>
      <c r="G5" s="316" t="s">
        <v>104</v>
      </c>
      <c r="H5" s="316" t="s">
        <v>105</v>
      </c>
      <c r="I5" s="313" t="s">
        <v>21</v>
      </c>
      <c r="J5" s="313" t="s">
        <v>22</v>
      </c>
      <c r="K5" s="313" t="s">
        <v>23</v>
      </c>
    </row>
    <row r="6" spans="1:11" ht="65.25" customHeight="1">
      <c r="A6" s="135" t="s">
        <v>5</v>
      </c>
      <c r="B6" s="135" t="s">
        <v>6</v>
      </c>
      <c r="C6" s="314"/>
      <c r="D6" s="315" t="s">
        <v>7</v>
      </c>
      <c r="E6" s="315" t="s">
        <v>8</v>
      </c>
      <c r="F6" s="315"/>
      <c r="G6" s="317"/>
      <c r="H6" s="317"/>
      <c r="I6" s="315"/>
      <c r="J6" s="315"/>
      <c r="K6" s="315"/>
    </row>
    <row r="7" spans="1:11">
      <c r="A7" s="20" t="s">
        <v>9</v>
      </c>
      <c r="B7" s="56">
        <v>1</v>
      </c>
      <c r="C7" s="56"/>
      <c r="D7" s="308" t="s">
        <v>10</v>
      </c>
      <c r="E7" s="308"/>
      <c r="F7" s="308"/>
      <c r="G7" s="308"/>
      <c r="H7" s="308"/>
      <c r="I7" s="308"/>
      <c r="J7" s="308"/>
      <c r="K7" s="308"/>
    </row>
    <row r="8" spans="1:11">
      <c r="A8" s="296" t="s">
        <v>9</v>
      </c>
      <c r="B8" s="296" t="s">
        <v>11</v>
      </c>
      <c r="C8" s="296" t="s">
        <v>12</v>
      </c>
      <c r="D8" s="302" t="s">
        <v>329</v>
      </c>
      <c r="E8" s="57" t="s">
        <v>78</v>
      </c>
      <c r="F8" s="137" t="s">
        <v>79</v>
      </c>
      <c r="G8" s="167">
        <v>258000</v>
      </c>
      <c r="H8" s="169">
        <v>258000</v>
      </c>
      <c r="I8" s="173">
        <v>281565</v>
      </c>
      <c r="J8" s="43">
        <f>I8/G8*100</f>
        <v>109.13372093023254</v>
      </c>
      <c r="K8" s="43">
        <f>I8/H8*100</f>
        <v>109.13372093023254</v>
      </c>
    </row>
    <row r="9" spans="1:11" ht="48">
      <c r="A9" s="297"/>
      <c r="B9" s="297"/>
      <c r="C9" s="297"/>
      <c r="D9" s="216"/>
      <c r="E9" s="57" t="s">
        <v>13</v>
      </c>
      <c r="F9" s="137" t="s">
        <v>14</v>
      </c>
      <c r="G9" s="168">
        <v>24988.5</v>
      </c>
      <c r="H9" s="137">
        <v>26524.3</v>
      </c>
      <c r="I9" s="40">
        <v>25880.3</v>
      </c>
      <c r="J9" s="43">
        <f>I9/G9*100</f>
        <v>103.56884166716689</v>
      </c>
      <c r="K9" s="43">
        <f>I9/H9*100</f>
        <v>97.57203771635821</v>
      </c>
    </row>
    <row r="10" spans="1:11" ht="24">
      <c r="A10" s="296" t="s">
        <v>9</v>
      </c>
      <c r="B10" s="303">
        <v>1</v>
      </c>
      <c r="C10" s="303">
        <v>938</v>
      </c>
      <c r="D10" s="193" t="s">
        <v>116</v>
      </c>
      <c r="E10" s="57" t="s">
        <v>387</v>
      </c>
      <c r="F10" s="137" t="s">
        <v>79</v>
      </c>
      <c r="G10" s="169">
        <v>1500</v>
      </c>
      <c r="H10" s="137">
        <v>1500</v>
      </c>
      <c r="I10" s="40">
        <v>1500</v>
      </c>
      <c r="J10" s="43">
        <v>100</v>
      </c>
      <c r="K10" s="43">
        <v>100</v>
      </c>
    </row>
    <row r="11" spans="1:11" ht="48">
      <c r="A11" s="296"/>
      <c r="B11" s="303"/>
      <c r="C11" s="303"/>
      <c r="D11" s="194"/>
      <c r="E11" s="57" t="s">
        <v>13</v>
      </c>
      <c r="F11" s="137" t="s">
        <v>14</v>
      </c>
      <c r="G11" s="168">
        <v>1650.4</v>
      </c>
      <c r="H11" s="137">
        <v>1744.2</v>
      </c>
      <c r="I11" s="40">
        <v>1700.6</v>
      </c>
      <c r="J11" s="43">
        <f>I11/G11*100</f>
        <v>103.04168686379059</v>
      </c>
      <c r="K11" s="43">
        <f t="shared" ref="K11:K13" si="0">I11/H11*100</f>
        <v>97.500286664373348</v>
      </c>
    </row>
    <row r="12" spans="1:11">
      <c r="A12" s="296" t="s">
        <v>9</v>
      </c>
      <c r="B12" s="303">
        <v>1</v>
      </c>
      <c r="C12" s="303">
        <v>938</v>
      </c>
      <c r="D12" s="304" t="s">
        <v>330</v>
      </c>
      <c r="E12" s="57" t="s">
        <v>80</v>
      </c>
      <c r="F12" s="137" t="s">
        <v>79</v>
      </c>
      <c r="G12" s="169">
        <v>1500</v>
      </c>
      <c r="H12" s="137">
        <v>1500</v>
      </c>
      <c r="I12" s="40">
        <v>1575</v>
      </c>
      <c r="J12" s="43">
        <v>105</v>
      </c>
      <c r="K12" s="43">
        <v>105</v>
      </c>
    </row>
    <row r="13" spans="1:11" ht="48">
      <c r="A13" s="296"/>
      <c r="B13" s="303"/>
      <c r="C13" s="303"/>
      <c r="D13" s="304"/>
      <c r="E13" s="57" t="s">
        <v>13</v>
      </c>
      <c r="F13" s="137" t="s">
        <v>14</v>
      </c>
      <c r="G13" s="168">
        <v>1694.3</v>
      </c>
      <c r="H13" s="137">
        <v>1804.4</v>
      </c>
      <c r="I13" s="40">
        <v>1760</v>
      </c>
      <c r="J13" s="43">
        <f>I13/G13*100</f>
        <v>103.87770760786165</v>
      </c>
      <c r="K13" s="43">
        <f t="shared" si="0"/>
        <v>97.539348259809358</v>
      </c>
    </row>
    <row r="14" spans="1:11">
      <c r="A14" s="25" t="s">
        <v>9</v>
      </c>
      <c r="B14" s="25">
        <v>2</v>
      </c>
      <c r="C14" s="24"/>
      <c r="D14" s="305" t="s">
        <v>43</v>
      </c>
      <c r="E14" s="305"/>
      <c r="F14" s="305"/>
      <c r="G14" s="305"/>
      <c r="H14" s="305"/>
      <c r="I14" s="305"/>
      <c r="J14" s="305"/>
      <c r="K14" s="305"/>
    </row>
    <row r="15" spans="1:11" ht="39.75" customHeight="1">
      <c r="A15" s="296" t="s">
        <v>9</v>
      </c>
      <c r="B15" s="296" t="s">
        <v>15</v>
      </c>
      <c r="C15" s="296" t="s">
        <v>12</v>
      </c>
      <c r="D15" s="306" t="s">
        <v>388</v>
      </c>
      <c r="E15" s="57" t="s">
        <v>389</v>
      </c>
      <c r="F15" s="137" t="s">
        <v>81</v>
      </c>
      <c r="G15" s="137">
        <v>370</v>
      </c>
      <c r="H15" s="137">
        <v>370</v>
      </c>
      <c r="I15" s="40">
        <v>370</v>
      </c>
      <c r="J15" s="43">
        <v>100</v>
      </c>
      <c r="K15" s="43">
        <v>100</v>
      </c>
    </row>
    <row r="16" spans="1:11" ht="41.25" customHeight="1">
      <c r="A16" s="297"/>
      <c r="B16" s="297"/>
      <c r="C16" s="297"/>
      <c r="D16" s="307"/>
      <c r="E16" s="57" t="s">
        <v>16</v>
      </c>
      <c r="F16" s="137" t="s">
        <v>14</v>
      </c>
      <c r="G16" s="170">
        <v>22661.200000000001</v>
      </c>
      <c r="H16" s="170">
        <v>21635.7</v>
      </c>
      <c r="I16" s="40">
        <v>21051.200000000001</v>
      </c>
      <c r="J16" s="43">
        <f>I16/G16*100</f>
        <v>92.895345347995701</v>
      </c>
      <c r="K16" s="43">
        <f>I16/H16*100</f>
        <v>97.298446548990796</v>
      </c>
    </row>
    <row r="17" spans="1:11" ht="25.5" customHeight="1">
      <c r="A17" s="296" t="s">
        <v>9</v>
      </c>
      <c r="B17" s="296" t="s">
        <v>15</v>
      </c>
      <c r="C17" s="296" t="s">
        <v>12</v>
      </c>
      <c r="D17" s="215" t="s">
        <v>390</v>
      </c>
      <c r="E17" s="57" t="s">
        <v>82</v>
      </c>
      <c r="F17" s="137" t="s">
        <v>79</v>
      </c>
      <c r="G17" s="21">
        <v>73</v>
      </c>
      <c r="H17" s="137">
        <v>73</v>
      </c>
      <c r="I17" s="40">
        <v>73</v>
      </c>
      <c r="J17" s="43">
        <v>100</v>
      </c>
      <c r="K17" s="43">
        <v>100</v>
      </c>
    </row>
    <row r="18" spans="1:11" ht="27.75" customHeight="1">
      <c r="A18" s="296"/>
      <c r="B18" s="296"/>
      <c r="C18" s="296"/>
      <c r="D18" s="302"/>
      <c r="E18" s="57" t="s">
        <v>78</v>
      </c>
      <c r="F18" s="137" t="s">
        <v>118</v>
      </c>
      <c r="G18" s="21">
        <v>138060</v>
      </c>
      <c r="H18" s="137">
        <v>138060</v>
      </c>
      <c r="I18" s="173">
        <v>136508</v>
      </c>
      <c r="J18" s="43">
        <v>98.8</v>
      </c>
      <c r="K18" s="43">
        <v>98.8</v>
      </c>
    </row>
    <row r="19" spans="1:11" ht="39.75" customHeight="1">
      <c r="A19" s="297"/>
      <c r="B19" s="297"/>
      <c r="C19" s="297"/>
      <c r="D19" s="216"/>
      <c r="E19" s="57" t="s">
        <v>17</v>
      </c>
      <c r="F19" s="137" t="s">
        <v>14</v>
      </c>
      <c r="G19" s="170">
        <v>57723.1</v>
      </c>
      <c r="H19" s="170">
        <v>55219.8</v>
      </c>
      <c r="I19" s="40">
        <v>53728.9</v>
      </c>
      <c r="J19" s="43">
        <f t="shared" ref="J19:J23" si="1">I19/G19*100</f>
        <v>93.080413214120512</v>
      </c>
      <c r="K19" s="43">
        <f t="shared" ref="K19:K23" si="2">I19/H19*100</f>
        <v>97.300062658684013</v>
      </c>
    </row>
    <row r="20" spans="1:11" ht="18.75" customHeight="1">
      <c r="A20" s="298" t="s">
        <v>9</v>
      </c>
      <c r="B20" s="298" t="s">
        <v>15</v>
      </c>
      <c r="C20" s="298" t="s">
        <v>12</v>
      </c>
      <c r="D20" s="215" t="s">
        <v>94</v>
      </c>
      <c r="E20" s="57" t="s">
        <v>83</v>
      </c>
      <c r="F20" s="137" t="s">
        <v>79</v>
      </c>
      <c r="G20" s="169">
        <v>72</v>
      </c>
      <c r="H20" s="137">
        <v>72</v>
      </c>
      <c r="I20" s="40">
        <v>72</v>
      </c>
      <c r="J20" s="43">
        <v>100</v>
      </c>
      <c r="K20" s="43">
        <v>100</v>
      </c>
    </row>
    <row r="21" spans="1:11" ht="36">
      <c r="A21" s="299"/>
      <c r="B21" s="299"/>
      <c r="C21" s="299"/>
      <c r="D21" s="216"/>
      <c r="E21" s="57" t="s">
        <v>18</v>
      </c>
      <c r="F21" s="137" t="s">
        <v>14</v>
      </c>
      <c r="G21" s="168">
        <v>3678.4</v>
      </c>
      <c r="H21" s="137">
        <v>3803.5</v>
      </c>
      <c r="I21" s="40">
        <v>3700.4</v>
      </c>
      <c r="J21" s="43">
        <f t="shared" si="1"/>
        <v>100.5980861244019</v>
      </c>
      <c r="K21" s="43">
        <f t="shared" si="2"/>
        <v>97.289338766925198</v>
      </c>
    </row>
    <row r="22" spans="1:11">
      <c r="A22" s="298" t="s">
        <v>9</v>
      </c>
      <c r="B22" s="298" t="s">
        <v>15</v>
      </c>
      <c r="C22" s="298" t="s">
        <v>12</v>
      </c>
      <c r="D22" s="215" t="s">
        <v>95</v>
      </c>
      <c r="E22" s="171" t="s">
        <v>79</v>
      </c>
      <c r="F22" s="137" t="s">
        <v>79</v>
      </c>
      <c r="G22" s="169">
        <v>300</v>
      </c>
      <c r="H22" s="137">
        <v>300</v>
      </c>
      <c r="I22" s="40">
        <v>300</v>
      </c>
      <c r="J22" s="43">
        <v>100</v>
      </c>
      <c r="K22" s="43">
        <v>100</v>
      </c>
    </row>
    <row r="23" spans="1:11" ht="36">
      <c r="A23" s="299"/>
      <c r="B23" s="299"/>
      <c r="C23" s="299"/>
      <c r="D23" s="216"/>
      <c r="E23" s="57" t="s">
        <v>18</v>
      </c>
      <c r="F23" s="137" t="s">
        <v>14</v>
      </c>
      <c r="G23" s="168">
        <v>3718.4</v>
      </c>
      <c r="H23" s="137">
        <v>3849.5</v>
      </c>
      <c r="I23" s="40">
        <v>3745.2</v>
      </c>
      <c r="J23" s="43">
        <f t="shared" si="1"/>
        <v>100.72074010327022</v>
      </c>
      <c r="K23" s="43">
        <f t="shared" si="2"/>
        <v>97.290557215222748</v>
      </c>
    </row>
    <row r="24" spans="1:11">
      <c r="A24" s="298" t="s">
        <v>9</v>
      </c>
      <c r="B24" s="298" t="s">
        <v>15</v>
      </c>
      <c r="C24" s="298" t="s">
        <v>12</v>
      </c>
      <c r="D24" s="300" t="s">
        <v>331</v>
      </c>
      <c r="E24" s="171" t="s">
        <v>79</v>
      </c>
      <c r="F24" s="137" t="s">
        <v>79</v>
      </c>
      <c r="G24" s="169">
        <v>3650</v>
      </c>
      <c r="H24" s="137">
        <v>3650</v>
      </c>
      <c r="I24" s="40">
        <v>3803</v>
      </c>
      <c r="J24" s="43">
        <v>1.06</v>
      </c>
      <c r="K24" s="43">
        <v>1.06</v>
      </c>
    </row>
    <row r="25" spans="1:11" ht="36">
      <c r="A25" s="299"/>
      <c r="B25" s="299"/>
      <c r="C25" s="299"/>
      <c r="D25" s="301"/>
      <c r="E25" s="57" t="s">
        <v>18</v>
      </c>
      <c r="F25" s="137" t="s">
        <v>14</v>
      </c>
      <c r="G25" s="168">
        <v>943.4</v>
      </c>
      <c r="H25" s="137">
        <v>826.8</v>
      </c>
      <c r="I25" s="40">
        <v>807.4</v>
      </c>
      <c r="J25" s="43">
        <f t="shared" ref="J25" si="3">I25/G25*100</f>
        <v>85.584057663769343</v>
      </c>
      <c r="K25" s="43">
        <f t="shared" ref="K25" si="4">I25/H25*100</f>
        <v>97.65360425737785</v>
      </c>
    </row>
  </sheetData>
  <mergeCells count="47">
    <mergeCell ref="A1:E1"/>
    <mergeCell ref="A2:K2"/>
    <mergeCell ref="C3:J3"/>
    <mergeCell ref="A5:B5"/>
    <mergeCell ref="C5:C6"/>
    <mergeCell ref="D5:D6"/>
    <mergeCell ref="E5:E6"/>
    <mergeCell ref="F5:F6"/>
    <mergeCell ref="G5:G6"/>
    <mergeCell ref="H5:H6"/>
    <mergeCell ref="I5:I6"/>
    <mergeCell ref="J5:J6"/>
    <mergeCell ref="K5:K6"/>
    <mergeCell ref="D7:K7"/>
    <mergeCell ref="A8:A9"/>
    <mergeCell ref="B8:B9"/>
    <mergeCell ref="C8:C9"/>
    <mergeCell ref="D8:D9"/>
    <mergeCell ref="D14:K14"/>
    <mergeCell ref="A15:A16"/>
    <mergeCell ref="B15:B16"/>
    <mergeCell ref="C15:C16"/>
    <mergeCell ref="D15:D16"/>
    <mergeCell ref="A10:A11"/>
    <mergeCell ref="B10:B11"/>
    <mergeCell ref="C10:C11"/>
    <mergeCell ref="D10:D11"/>
    <mergeCell ref="A12:A13"/>
    <mergeCell ref="B12:B13"/>
    <mergeCell ref="C12:C13"/>
    <mergeCell ref="D12:D13"/>
    <mergeCell ref="C17:C19"/>
    <mergeCell ref="A24:A25"/>
    <mergeCell ref="B24:B25"/>
    <mergeCell ref="C24:C25"/>
    <mergeCell ref="D24:D25"/>
    <mergeCell ref="A20:A21"/>
    <mergeCell ref="B20:B21"/>
    <mergeCell ref="C20:C21"/>
    <mergeCell ref="D20:D21"/>
    <mergeCell ref="A22:A23"/>
    <mergeCell ref="B22:B23"/>
    <mergeCell ref="C22:C23"/>
    <mergeCell ref="D22:D23"/>
    <mergeCell ref="D17:D19"/>
    <mergeCell ref="A17:A19"/>
    <mergeCell ref="B17:B19"/>
  </mergeCell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sheetPr codeName="Лист7"/>
  <dimension ref="A1:FN47"/>
  <sheetViews>
    <sheetView tabSelected="1" view="pageBreakPreview" topLeftCell="A34" zoomScale="118" zoomScaleSheetLayoutView="118" workbookViewId="0">
      <selection activeCell="K44" sqref="K44"/>
    </sheetView>
  </sheetViews>
  <sheetFormatPr defaultRowHeight="12"/>
  <cols>
    <col min="1" max="1" width="3.85546875" style="93" customWidth="1"/>
    <col min="2" max="2" width="3.5703125" style="93" customWidth="1"/>
    <col min="3" max="3" width="3.42578125" style="93" customWidth="1"/>
    <col min="4" max="4" width="31.42578125" style="93" customWidth="1"/>
    <col min="5" max="5" width="9.7109375" style="93" customWidth="1"/>
    <col min="6" max="7" width="8" style="93" customWidth="1"/>
    <col min="8" max="8" width="9.140625" style="93"/>
    <col min="9" max="9" width="8.28515625" style="93" customWidth="1"/>
    <col min="10" max="10" width="11.140625" style="93" customWidth="1"/>
    <col min="11" max="11" width="26" style="93" customWidth="1"/>
    <col min="12" max="170" width="9.140625" style="96"/>
    <col min="171" max="16384" width="9.140625" style="93"/>
  </cols>
  <sheetData>
    <row r="1" spans="1:11">
      <c r="A1" s="94" t="s">
        <v>294</v>
      </c>
      <c r="B1" s="95"/>
      <c r="C1" s="95"/>
      <c r="D1" s="95"/>
      <c r="E1" s="95"/>
      <c r="F1" s="95"/>
      <c r="G1" s="95"/>
      <c r="H1" s="95"/>
      <c r="I1" s="95"/>
      <c r="J1" s="95"/>
      <c r="K1" s="95"/>
    </row>
    <row r="2" spans="1:11">
      <c r="A2" s="94"/>
      <c r="B2" s="318" t="s">
        <v>412</v>
      </c>
      <c r="C2" s="319"/>
      <c r="D2" s="319"/>
      <c r="E2" s="319"/>
      <c r="F2" s="319"/>
      <c r="G2" s="319"/>
      <c r="H2" s="319"/>
      <c r="I2" s="319"/>
      <c r="J2" s="319"/>
      <c r="K2" s="319"/>
    </row>
    <row r="3" spans="1:11" ht="33.75" customHeight="1">
      <c r="A3" s="320" t="s">
        <v>335</v>
      </c>
      <c r="B3" s="320"/>
      <c r="C3" s="320"/>
      <c r="D3" s="320"/>
      <c r="E3" s="320"/>
      <c r="F3" s="320"/>
      <c r="G3" s="320"/>
      <c r="H3" s="320"/>
      <c r="I3" s="320"/>
      <c r="J3" s="320"/>
      <c r="K3" s="320"/>
    </row>
    <row r="4" spans="1:11" ht="15" customHeight="1">
      <c r="A4" s="323" t="s">
        <v>344</v>
      </c>
      <c r="B4" s="323"/>
      <c r="C4" s="324" t="s">
        <v>257</v>
      </c>
      <c r="D4" s="324" t="s">
        <v>258</v>
      </c>
      <c r="E4" s="324" t="s">
        <v>259</v>
      </c>
      <c r="F4" s="323" t="s">
        <v>260</v>
      </c>
      <c r="G4" s="323"/>
      <c r="H4" s="323"/>
      <c r="I4" s="323"/>
      <c r="J4" s="323"/>
      <c r="K4" s="323"/>
    </row>
    <row r="5" spans="1:11" ht="69.75" customHeight="1">
      <c r="A5" s="323"/>
      <c r="B5" s="323"/>
      <c r="C5" s="324"/>
      <c r="D5" s="324"/>
      <c r="E5" s="324"/>
      <c r="F5" s="60" t="s">
        <v>296</v>
      </c>
      <c r="G5" s="60" t="s">
        <v>297</v>
      </c>
      <c r="H5" s="60" t="s">
        <v>298</v>
      </c>
      <c r="I5" s="60" t="s">
        <v>299</v>
      </c>
      <c r="J5" s="60" t="s">
        <v>301</v>
      </c>
      <c r="K5" s="335" t="s">
        <v>261</v>
      </c>
    </row>
    <row r="6" spans="1:11" ht="34.5" customHeight="1">
      <c r="A6" s="51" t="s">
        <v>5</v>
      </c>
      <c r="B6" s="51" t="s">
        <v>6</v>
      </c>
      <c r="C6" s="58"/>
      <c r="D6" s="324"/>
      <c r="E6" s="324"/>
      <c r="F6" s="60" t="s">
        <v>325</v>
      </c>
      <c r="G6" s="60" t="s">
        <v>326</v>
      </c>
      <c r="H6" s="139" t="s">
        <v>396</v>
      </c>
      <c r="I6" s="60" t="s">
        <v>300</v>
      </c>
      <c r="J6" s="60" t="s">
        <v>300</v>
      </c>
      <c r="K6" s="335"/>
    </row>
    <row r="7" spans="1:11">
      <c r="A7" s="97">
        <v>3</v>
      </c>
      <c r="B7" s="97">
        <v>1</v>
      </c>
      <c r="C7" s="58"/>
      <c r="D7" s="323" t="s">
        <v>129</v>
      </c>
      <c r="E7" s="323"/>
      <c r="F7" s="323"/>
      <c r="G7" s="323"/>
      <c r="H7" s="323"/>
      <c r="I7" s="323"/>
      <c r="J7" s="323"/>
      <c r="K7" s="323"/>
    </row>
    <row r="8" spans="1:11" ht="39" customHeight="1">
      <c r="A8" s="51">
        <v>3</v>
      </c>
      <c r="B8" s="51">
        <v>1</v>
      </c>
      <c r="C8" s="51">
        <v>1</v>
      </c>
      <c r="D8" s="58" t="s">
        <v>262</v>
      </c>
      <c r="E8" s="51" t="s">
        <v>263</v>
      </c>
      <c r="F8" s="98">
        <v>102</v>
      </c>
      <c r="G8" s="98">
        <v>102</v>
      </c>
      <c r="H8" s="98">
        <v>102</v>
      </c>
      <c r="I8" s="98">
        <v>100</v>
      </c>
      <c r="J8" s="98">
        <v>100</v>
      </c>
      <c r="K8" s="98"/>
    </row>
    <row r="9" spans="1:11" ht="79.5" customHeight="1">
      <c r="A9" s="51">
        <v>3</v>
      </c>
      <c r="B9" s="51">
        <v>1</v>
      </c>
      <c r="C9" s="51">
        <v>2</v>
      </c>
      <c r="D9" s="58" t="s">
        <v>264</v>
      </c>
      <c r="E9" s="51" t="s">
        <v>263</v>
      </c>
      <c r="F9" s="51">
        <v>4.0999999999999996</v>
      </c>
      <c r="G9" s="51">
        <v>3.8</v>
      </c>
      <c r="H9" s="51">
        <v>3.9</v>
      </c>
      <c r="I9" s="51">
        <v>102.6</v>
      </c>
      <c r="J9" s="51">
        <v>95.1</v>
      </c>
      <c r="K9" s="53" t="s">
        <v>421</v>
      </c>
    </row>
    <row r="10" spans="1:11" ht="30" customHeight="1">
      <c r="A10" s="51">
        <v>3</v>
      </c>
      <c r="B10" s="51">
        <v>1</v>
      </c>
      <c r="C10" s="51">
        <v>3</v>
      </c>
      <c r="D10" s="58" t="s">
        <v>265</v>
      </c>
      <c r="E10" s="51" t="s">
        <v>79</v>
      </c>
      <c r="F10" s="99">
        <v>772466</v>
      </c>
      <c r="G10" s="99">
        <v>763200</v>
      </c>
      <c r="H10" s="99">
        <v>762158</v>
      </c>
      <c r="I10" s="51">
        <v>100</v>
      </c>
      <c r="J10" s="51">
        <v>98.6</v>
      </c>
      <c r="K10" s="53"/>
    </row>
    <row r="11" spans="1:11" ht="25.5" customHeight="1">
      <c r="A11" s="51">
        <v>3</v>
      </c>
      <c r="B11" s="51">
        <v>1</v>
      </c>
      <c r="C11" s="51">
        <v>4</v>
      </c>
      <c r="D11" s="58" t="s">
        <v>117</v>
      </c>
      <c r="E11" s="51" t="s">
        <v>266</v>
      </c>
      <c r="F11" s="99">
        <v>38650</v>
      </c>
      <c r="G11" s="99">
        <v>37800</v>
      </c>
      <c r="H11" s="99">
        <v>38378</v>
      </c>
      <c r="I11" s="51">
        <v>102</v>
      </c>
      <c r="J11" s="51">
        <v>99.2</v>
      </c>
      <c r="K11" s="53"/>
    </row>
    <row r="12" spans="1:11" ht="23.25" customHeight="1">
      <c r="A12" s="51">
        <v>3</v>
      </c>
      <c r="B12" s="51">
        <v>1</v>
      </c>
      <c r="C12" s="51">
        <v>5</v>
      </c>
      <c r="D12" s="61" t="s">
        <v>78</v>
      </c>
      <c r="E12" s="51" t="s">
        <v>79</v>
      </c>
      <c r="F12" s="99">
        <v>257216</v>
      </c>
      <c r="G12" s="51">
        <v>247000</v>
      </c>
      <c r="H12" s="99">
        <v>343552</v>
      </c>
      <c r="I12" s="51">
        <v>139</v>
      </c>
      <c r="J12" s="51">
        <v>133.5</v>
      </c>
      <c r="K12" s="53"/>
    </row>
    <row r="13" spans="1:11" ht="27" customHeight="1">
      <c r="A13" s="51">
        <v>3</v>
      </c>
      <c r="B13" s="51">
        <v>1</v>
      </c>
      <c r="C13" s="51">
        <v>6</v>
      </c>
      <c r="D13" s="61" t="s">
        <v>316</v>
      </c>
      <c r="E13" s="51" t="s">
        <v>267</v>
      </c>
      <c r="F13" s="51">
        <v>1500</v>
      </c>
      <c r="G13" s="51">
        <v>1500</v>
      </c>
      <c r="H13" s="51">
        <v>1500</v>
      </c>
      <c r="I13" s="51">
        <v>100</v>
      </c>
      <c r="J13" s="51">
        <v>100</v>
      </c>
      <c r="K13" s="53"/>
    </row>
    <row r="14" spans="1:11" ht="60.75" customHeight="1">
      <c r="A14" s="51">
        <v>3</v>
      </c>
      <c r="B14" s="51">
        <v>1</v>
      </c>
      <c r="C14" s="51">
        <v>7</v>
      </c>
      <c r="D14" s="61" t="s">
        <v>295</v>
      </c>
      <c r="E14" s="51" t="s">
        <v>263</v>
      </c>
      <c r="F14" s="51">
        <v>12</v>
      </c>
      <c r="G14" s="51">
        <v>12</v>
      </c>
      <c r="H14" s="51">
        <v>12</v>
      </c>
      <c r="I14" s="51">
        <v>100</v>
      </c>
      <c r="J14" s="51">
        <v>100</v>
      </c>
      <c r="K14" s="53"/>
    </row>
    <row r="15" spans="1:11" ht="51.75" customHeight="1">
      <c r="A15" s="51">
        <v>3</v>
      </c>
      <c r="B15" s="51">
        <v>1</v>
      </c>
      <c r="C15" s="51">
        <v>8</v>
      </c>
      <c r="D15" s="61" t="s">
        <v>268</v>
      </c>
      <c r="E15" s="51" t="s">
        <v>263</v>
      </c>
      <c r="F15" s="51">
        <v>100</v>
      </c>
      <c r="G15" s="51">
        <v>100</v>
      </c>
      <c r="H15" s="51">
        <v>100</v>
      </c>
      <c r="I15" s="51">
        <v>100</v>
      </c>
      <c r="J15" s="51">
        <v>100</v>
      </c>
      <c r="K15" s="51"/>
    </row>
    <row r="16" spans="1:11" ht="54.75" customHeight="1">
      <c r="A16" s="51">
        <v>3</v>
      </c>
      <c r="B16" s="51">
        <v>1</v>
      </c>
      <c r="C16" s="51">
        <v>9</v>
      </c>
      <c r="D16" s="61" t="s">
        <v>269</v>
      </c>
      <c r="E16" s="51" t="s">
        <v>263</v>
      </c>
      <c r="F16" s="51">
        <v>100</v>
      </c>
      <c r="G16" s="51">
        <v>100</v>
      </c>
      <c r="H16" s="51">
        <v>100</v>
      </c>
      <c r="I16" s="51">
        <v>100</v>
      </c>
      <c r="J16" s="51">
        <v>100</v>
      </c>
      <c r="K16" s="51"/>
    </row>
    <row r="17" spans="1:170">
      <c r="A17" s="321">
        <v>3</v>
      </c>
      <c r="B17" s="321">
        <v>2</v>
      </c>
      <c r="C17" s="322"/>
      <c r="D17" s="323" t="s">
        <v>270</v>
      </c>
      <c r="E17" s="323"/>
      <c r="F17" s="323"/>
      <c r="G17" s="323"/>
      <c r="H17" s="323"/>
      <c r="I17" s="323"/>
      <c r="J17" s="323"/>
      <c r="K17" s="323"/>
    </row>
    <row r="18" spans="1:170" ht="6.75" customHeight="1">
      <c r="A18" s="321"/>
      <c r="B18" s="321"/>
      <c r="C18" s="322"/>
      <c r="D18" s="323"/>
      <c r="E18" s="323"/>
      <c r="F18" s="323"/>
      <c r="G18" s="323"/>
      <c r="H18" s="323"/>
      <c r="I18" s="323"/>
      <c r="J18" s="323"/>
      <c r="K18" s="323"/>
    </row>
    <row r="19" spans="1:170" ht="37.5" customHeight="1">
      <c r="A19" s="60">
        <v>3</v>
      </c>
      <c r="B19" s="60">
        <v>2</v>
      </c>
      <c r="C19" s="60">
        <v>1</v>
      </c>
      <c r="D19" s="58" t="s">
        <v>271</v>
      </c>
      <c r="E19" s="60" t="s">
        <v>263</v>
      </c>
      <c r="F19" s="60">
        <v>75</v>
      </c>
      <c r="G19" s="60">
        <v>75</v>
      </c>
      <c r="H19" s="60">
        <v>75</v>
      </c>
      <c r="I19" s="60">
        <v>100</v>
      </c>
      <c r="J19" s="60">
        <v>100</v>
      </c>
      <c r="K19" s="60"/>
    </row>
    <row r="20" spans="1:170" ht="42.75" customHeight="1">
      <c r="A20" s="60">
        <v>3</v>
      </c>
      <c r="B20" s="60">
        <v>2</v>
      </c>
      <c r="C20" s="60">
        <v>2</v>
      </c>
      <c r="D20" s="58" t="s">
        <v>272</v>
      </c>
      <c r="E20" s="60" t="s">
        <v>263</v>
      </c>
      <c r="F20" s="60">
        <v>100</v>
      </c>
      <c r="G20" s="60">
        <v>100</v>
      </c>
      <c r="H20" s="60">
        <v>100</v>
      </c>
      <c r="I20" s="60">
        <v>100</v>
      </c>
      <c r="J20" s="60">
        <v>100</v>
      </c>
      <c r="K20" s="60"/>
    </row>
    <row r="21" spans="1:170" ht="44.25" customHeight="1">
      <c r="A21" s="60">
        <v>3</v>
      </c>
      <c r="B21" s="60">
        <v>2</v>
      </c>
      <c r="C21" s="60">
        <v>3</v>
      </c>
      <c r="D21" s="58" t="s">
        <v>273</v>
      </c>
      <c r="E21" s="60" t="s">
        <v>118</v>
      </c>
      <c r="F21" s="60">
        <v>23</v>
      </c>
      <c r="G21" s="60">
        <v>23</v>
      </c>
      <c r="H21" s="100">
        <v>23.6</v>
      </c>
      <c r="I21" s="100">
        <v>102.6</v>
      </c>
      <c r="J21" s="60">
        <v>102.6</v>
      </c>
      <c r="K21" s="53"/>
    </row>
    <row r="22" spans="1:170" ht="70.5" customHeight="1">
      <c r="A22" s="60">
        <v>3</v>
      </c>
      <c r="B22" s="60">
        <v>2</v>
      </c>
      <c r="C22" s="60">
        <v>4</v>
      </c>
      <c r="D22" s="58" t="s">
        <v>274</v>
      </c>
      <c r="E22" s="60" t="s">
        <v>118</v>
      </c>
      <c r="F22" s="60">
        <v>71</v>
      </c>
      <c r="G22" s="60">
        <v>78</v>
      </c>
      <c r="H22" s="185"/>
      <c r="I22" s="184"/>
      <c r="J22" s="184"/>
      <c r="K22" s="58" t="s">
        <v>327</v>
      </c>
    </row>
    <row r="23" spans="1:170" ht="57.75" customHeight="1">
      <c r="A23" s="60">
        <v>3</v>
      </c>
      <c r="B23" s="60">
        <v>2</v>
      </c>
      <c r="C23" s="60">
        <v>5</v>
      </c>
      <c r="D23" s="58" t="s">
        <v>275</v>
      </c>
      <c r="E23" s="60" t="s">
        <v>263</v>
      </c>
      <c r="F23" s="60">
        <v>116.2</v>
      </c>
      <c r="G23" s="60">
        <v>76</v>
      </c>
      <c r="H23" s="60">
        <v>109.3</v>
      </c>
      <c r="I23" s="100">
        <v>143.80000000000001</v>
      </c>
      <c r="J23" s="100">
        <v>94</v>
      </c>
      <c r="K23" s="53"/>
    </row>
    <row r="24" spans="1:170" ht="37.5" customHeight="1">
      <c r="A24" s="60">
        <v>3</v>
      </c>
      <c r="B24" s="60">
        <v>2</v>
      </c>
      <c r="C24" s="60">
        <v>6</v>
      </c>
      <c r="D24" s="58" t="s">
        <v>276</v>
      </c>
      <c r="E24" s="60" t="s">
        <v>263</v>
      </c>
      <c r="F24" s="60">
        <v>23</v>
      </c>
      <c r="G24" s="60">
        <v>20</v>
      </c>
      <c r="H24" s="60">
        <v>24.3</v>
      </c>
      <c r="I24" s="100">
        <v>121.5</v>
      </c>
      <c r="J24" s="100">
        <v>105.6</v>
      </c>
      <c r="K24" s="53"/>
    </row>
    <row r="25" spans="1:170" ht="53.25" customHeight="1">
      <c r="A25" s="60">
        <v>3</v>
      </c>
      <c r="B25" s="60">
        <v>2</v>
      </c>
      <c r="C25" s="60">
        <v>7</v>
      </c>
      <c r="D25" s="58" t="s">
        <v>277</v>
      </c>
      <c r="E25" s="60" t="s">
        <v>278</v>
      </c>
      <c r="F25" s="60">
        <v>0.4</v>
      </c>
      <c r="G25" s="60">
        <v>0.4</v>
      </c>
      <c r="H25" s="60">
        <v>0.4</v>
      </c>
      <c r="I25" s="100">
        <v>100</v>
      </c>
      <c r="J25" s="100">
        <v>100</v>
      </c>
      <c r="K25" s="53"/>
    </row>
    <row r="26" spans="1:170" ht="26.25" customHeight="1">
      <c r="A26" s="60">
        <v>3</v>
      </c>
      <c r="B26" s="60">
        <v>2</v>
      </c>
      <c r="C26" s="60">
        <v>8</v>
      </c>
      <c r="D26" s="58" t="s">
        <v>279</v>
      </c>
      <c r="E26" s="60" t="s">
        <v>263</v>
      </c>
      <c r="F26" s="60">
        <v>100</v>
      </c>
      <c r="G26" s="60">
        <v>100</v>
      </c>
      <c r="H26" s="60">
        <v>100</v>
      </c>
      <c r="I26" s="100">
        <v>100</v>
      </c>
      <c r="J26" s="100">
        <v>100</v>
      </c>
      <c r="K26" s="60"/>
    </row>
    <row r="27" spans="1:170" ht="38.25" customHeight="1">
      <c r="A27" s="60">
        <v>3</v>
      </c>
      <c r="B27" s="60">
        <v>2</v>
      </c>
      <c r="C27" s="60">
        <v>9</v>
      </c>
      <c r="D27" s="58" t="s">
        <v>280</v>
      </c>
      <c r="E27" s="60" t="s">
        <v>79</v>
      </c>
      <c r="F27" s="60">
        <v>3</v>
      </c>
      <c r="G27" s="60">
        <v>3</v>
      </c>
      <c r="H27" s="60">
        <v>3</v>
      </c>
      <c r="I27" s="100">
        <v>100</v>
      </c>
      <c r="J27" s="100">
        <v>100</v>
      </c>
      <c r="K27" s="53"/>
    </row>
    <row r="28" spans="1:170" ht="30" customHeight="1">
      <c r="A28" s="60">
        <v>3</v>
      </c>
      <c r="B28" s="60">
        <v>2</v>
      </c>
      <c r="C28" s="60">
        <v>10</v>
      </c>
      <c r="D28" s="58" t="s">
        <v>281</v>
      </c>
      <c r="E28" s="60" t="s">
        <v>79</v>
      </c>
      <c r="F28" s="60">
        <v>1</v>
      </c>
      <c r="G28" s="60">
        <v>1</v>
      </c>
      <c r="H28" s="60">
        <v>1</v>
      </c>
      <c r="I28" s="100">
        <v>100</v>
      </c>
      <c r="J28" s="100">
        <v>100</v>
      </c>
      <c r="K28" s="60"/>
    </row>
    <row r="29" spans="1:170" ht="37.5" customHeight="1">
      <c r="A29" s="60">
        <v>3</v>
      </c>
      <c r="B29" s="60">
        <v>2</v>
      </c>
      <c r="C29" s="60">
        <v>11</v>
      </c>
      <c r="D29" s="58" t="s">
        <v>282</v>
      </c>
      <c r="E29" s="60" t="s">
        <v>263</v>
      </c>
      <c r="F29" s="60">
        <v>100</v>
      </c>
      <c r="G29" s="60">
        <v>100</v>
      </c>
      <c r="H29" s="60">
        <v>100</v>
      </c>
      <c r="I29" s="100">
        <v>100</v>
      </c>
      <c r="J29" s="100">
        <v>100</v>
      </c>
      <c r="K29" s="53"/>
    </row>
    <row r="30" spans="1:170" ht="94.5" customHeight="1">
      <c r="A30" s="60">
        <v>3</v>
      </c>
      <c r="B30" s="60">
        <v>2</v>
      </c>
      <c r="C30" s="60">
        <v>12</v>
      </c>
      <c r="D30" s="53" t="s">
        <v>283</v>
      </c>
      <c r="E30" s="60" t="s">
        <v>79</v>
      </c>
      <c r="F30" s="60">
        <v>648</v>
      </c>
      <c r="G30" s="60">
        <v>730</v>
      </c>
      <c r="H30" s="100">
        <v>709</v>
      </c>
      <c r="I30" s="60">
        <v>97.1</v>
      </c>
      <c r="J30" s="60">
        <v>109.4</v>
      </c>
      <c r="K30" s="188" t="s">
        <v>427</v>
      </c>
    </row>
    <row r="31" spans="1:170" s="102" customFormat="1" ht="15.75" customHeight="1">
      <c r="A31" s="101">
        <v>3</v>
      </c>
      <c r="B31" s="101">
        <v>3</v>
      </c>
      <c r="C31" s="334" t="s">
        <v>173</v>
      </c>
      <c r="D31" s="334"/>
      <c r="E31" s="334"/>
      <c r="F31" s="334"/>
      <c r="G31" s="334"/>
      <c r="H31" s="334"/>
      <c r="I31" s="334"/>
      <c r="J31" s="334"/>
      <c r="K31" s="334"/>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c r="EO31" s="96"/>
      <c r="EP31" s="96"/>
      <c r="EQ31" s="96"/>
      <c r="ER31" s="96"/>
      <c r="ES31" s="96"/>
      <c r="ET31" s="96"/>
      <c r="EU31" s="96"/>
      <c r="EV31" s="96"/>
      <c r="EW31" s="96"/>
      <c r="EX31" s="96"/>
      <c r="EY31" s="96"/>
      <c r="EZ31" s="96"/>
      <c r="FA31" s="96"/>
      <c r="FB31" s="96"/>
      <c r="FC31" s="96"/>
      <c r="FD31" s="96"/>
      <c r="FE31" s="96"/>
      <c r="FF31" s="96"/>
      <c r="FG31" s="96"/>
      <c r="FH31" s="96"/>
      <c r="FI31" s="96"/>
      <c r="FJ31" s="96"/>
      <c r="FK31" s="96"/>
      <c r="FL31" s="96"/>
      <c r="FM31" s="96"/>
      <c r="FN31" s="96"/>
    </row>
    <row r="32" spans="1:170" s="96" customFormat="1" ht="91.5" customHeight="1">
      <c r="A32" s="103">
        <v>3</v>
      </c>
      <c r="B32" s="103">
        <v>3</v>
      </c>
      <c r="C32" s="103">
        <v>1</v>
      </c>
      <c r="D32" s="59" t="s">
        <v>345</v>
      </c>
      <c r="E32" s="63" t="s">
        <v>263</v>
      </c>
      <c r="F32" s="63">
        <v>20</v>
      </c>
      <c r="G32" s="63">
        <v>20</v>
      </c>
      <c r="H32" s="63">
        <v>20</v>
      </c>
      <c r="I32" s="63">
        <v>100</v>
      </c>
      <c r="J32" s="103">
        <v>100</v>
      </c>
      <c r="K32" s="63"/>
    </row>
    <row r="33" spans="1:11" ht="21" customHeight="1">
      <c r="A33" s="104">
        <v>3</v>
      </c>
      <c r="B33" s="104">
        <v>4</v>
      </c>
      <c r="C33" s="104"/>
      <c r="D33" s="325" t="s">
        <v>302</v>
      </c>
      <c r="E33" s="326"/>
      <c r="F33" s="326"/>
      <c r="G33" s="326"/>
      <c r="H33" s="326"/>
      <c r="I33" s="326"/>
      <c r="J33" s="326"/>
      <c r="K33" s="327"/>
    </row>
    <row r="34" spans="1:11" ht="33.75" customHeight="1">
      <c r="A34" s="64">
        <v>3</v>
      </c>
      <c r="B34" s="64">
        <v>4</v>
      </c>
      <c r="C34" s="64">
        <v>1</v>
      </c>
      <c r="D34" s="53" t="s">
        <v>284</v>
      </c>
      <c r="E34" s="58" t="s">
        <v>79</v>
      </c>
      <c r="F34" s="60">
        <v>12</v>
      </c>
      <c r="G34" s="60">
        <v>10</v>
      </c>
      <c r="H34" s="60">
        <v>13</v>
      </c>
      <c r="I34" s="60">
        <v>130</v>
      </c>
      <c r="J34" s="60">
        <v>108.3</v>
      </c>
      <c r="K34" s="53"/>
    </row>
    <row r="35" spans="1:11" ht="47.25" customHeight="1">
      <c r="A35" s="64">
        <v>3</v>
      </c>
      <c r="B35" s="64">
        <v>4</v>
      </c>
      <c r="C35" s="64">
        <v>2</v>
      </c>
      <c r="D35" s="58" t="s">
        <v>303</v>
      </c>
      <c r="E35" s="58" t="s">
        <v>79</v>
      </c>
      <c r="F35" s="60">
        <v>13</v>
      </c>
      <c r="G35" s="60">
        <v>14</v>
      </c>
      <c r="H35" s="60">
        <v>14</v>
      </c>
      <c r="I35" s="60">
        <v>100</v>
      </c>
      <c r="J35" s="60">
        <v>107.6</v>
      </c>
      <c r="K35" s="53"/>
    </row>
    <row r="36" spans="1:11" ht="48.75" customHeight="1">
      <c r="A36" s="64">
        <v>3</v>
      </c>
      <c r="B36" s="64">
        <v>4</v>
      </c>
      <c r="C36" s="64">
        <v>3</v>
      </c>
      <c r="D36" s="58" t="s">
        <v>304</v>
      </c>
      <c r="E36" s="58" t="s">
        <v>118</v>
      </c>
      <c r="F36" s="60">
        <v>9300</v>
      </c>
      <c r="G36" s="60">
        <v>9500</v>
      </c>
      <c r="H36" s="60">
        <v>9560</v>
      </c>
      <c r="I36" s="60">
        <v>100.6</v>
      </c>
      <c r="J36" s="60">
        <v>102.7</v>
      </c>
      <c r="K36" s="53"/>
    </row>
    <row r="37" spans="1:11" ht="15.75" customHeight="1">
      <c r="A37" s="52">
        <v>3</v>
      </c>
      <c r="B37" s="62">
        <v>5</v>
      </c>
      <c r="C37" s="104"/>
      <c r="D37" s="328" t="s">
        <v>305</v>
      </c>
      <c r="E37" s="329"/>
      <c r="F37" s="329"/>
      <c r="G37" s="329"/>
      <c r="H37" s="329"/>
      <c r="I37" s="329"/>
      <c r="J37" s="330"/>
      <c r="K37" s="62"/>
    </row>
    <row r="38" spans="1:11" ht="62.25" customHeight="1">
      <c r="A38" s="60">
        <v>3</v>
      </c>
      <c r="B38" s="60">
        <v>5</v>
      </c>
      <c r="C38" s="60">
        <v>1</v>
      </c>
      <c r="D38" s="58" t="s">
        <v>285</v>
      </c>
      <c r="E38" s="60" t="s">
        <v>263</v>
      </c>
      <c r="F38" s="60">
        <v>18</v>
      </c>
      <c r="G38" s="60">
        <v>15</v>
      </c>
      <c r="H38" s="60">
        <v>18</v>
      </c>
      <c r="I38" s="60">
        <v>120</v>
      </c>
      <c r="J38" s="51">
        <v>100</v>
      </c>
      <c r="K38" s="53"/>
    </row>
    <row r="39" spans="1:11" ht="42" customHeight="1">
      <c r="A39" s="60">
        <v>3</v>
      </c>
      <c r="B39" s="60">
        <v>5</v>
      </c>
      <c r="C39" s="60">
        <v>2</v>
      </c>
      <c r="D39" s="58" t="s">
        <v>286</v>
      </c>
      <c r="E39" s="60" t="s">
        <v>263</v>
      </c>
      <c r="F39" s="60">
        <v>16.399999999999999</v>
      </c>
      <c r="G39" s="60">
        <v>21</v>
      </c>
      <c r="H39" s="60">
        <v>18.3</v>
      </c>
      <c r="I39" s="60">
        <v>87.1</v>
      </c>
      <c r="J39" s="51">
        <v>111.5</v>
      </c>
      <c r="K39" s="180" t="s">
        <v>413</v>
      </c>
    </row>
    <row r="40" spans="1:11" ht="66" customHeight="1">
      <c r="A40" s="60">
        <v>3</v>
      </c>
      <c r="B40" s="60">
        <v>5</v>
      </c>
      <c r="C40" s="60">
        <v>3</v>
      </c>
      <c r="D40" s="58" t="s">
        <v>334</v>
      </c>
      <c r="E40" s="60" t="s">
        <v>263</v>
      </c>
      <c r="F40" s="60">
        <v>100</v>
      </c>
      <c r="G40" s="60">
        <v>100</v>
      </c>
      <c r="H40" s="60">
        <v>100</v>
      </c>
      <c r="I40" s="60">
        <v>100</v>
      </c>
      <c r="J40" s="100">
        <v>100</v>
      </c>
      <c r="K40" s="105"/>
    </row>
    <row r="41" spans="1:11" ht="50.25" customHeight="1">
      <c r="A41" s="60">
        <v>3</v>
      </c>
      <c r="B41" s="60">
        <v>5</v>
      </c>
      <c r="C41" s="60">
        <v>4</v>
      </c>
      <c r="D41" s="58" t="s">
        <v>337</v>
      </c>
      <c r="E41" s="60" t="s">
        <v>263</v>
      </c>
      <c r="F41" s="60">
        <v>92.2</v>
      </c>
      <c r="G41" s="60">
        <v>90</v>
      </c>
      <c r="H41" s="106">
        <v>91.8</v>
      </c>
      <c r="I41" s="60">
        <v>102</v>
      </c>
      <c r="J41" s="51">
        <v>99.5</v>
      </c>
      <c r="K41" s="58"/>
    </row>
    <row r="42" spans="1:11" ht="20.25" customHeight="1">
      <c r="A42" s="44">
        <v>3</v>
      </c>
      <c r="B42" s="44">
        <v>6</v>
      </c>
      <c r="C42" s="331" t="s">
        <v>306</v>
      </c>
      <c r="D42" s="332"/>
      <c r="E42" s="332"/>
      <c r="F42" s="332"/>
      <c r="G42" s="332"/>
      <c r="H42" s="332"/>
      <c r="I42" s="332"/>
      <c r="J42" s="332"/>
      <c r="K42" s="333"/>
    </row>
    <row r="43" spans="1:11" ht="38.25" customHeight="1">
      <c r="A43" s="60">
        <v>3</v>
      </c>
      <c r="B43" s="60">
        <v>6</v>
      </c>
      <c r="C43" s="60">
        <v>1</v>
      </c>
      <c r="D43" s="53" t="s">
        <v>287</v>
      </c>
      <c r="E43" s="60" t="s">
        <v>288</v>
      </c>
      <c r="F43" s="60">
        <v>139.6</v>
      </c>
      <c r="G43" s="60">
        <v>90.7</v>
      </c>
      <c r="H43" s="60">
        <v>106.9</v>
      </c>
      <c r="I43" s="60">
        <v>117.8</v>
      </c>
      <c r="J43" s="60">
        <v>76.5</v>
      </c>
      <c r="K43" s="53"/>
    </row>
    <row r="44" spans="1:11" ht="38.25" customHeight="1">
      <c r="A44" s="60">
        <v>3</v>
      </c>
      <c r="B44" s="60">
        <v>6</v>
      </c>
      <c r="C44" s="60">
        <v>2</v>
      </c>
      <c r="D44" s="53" t="s">
        <v>289</v>
      </c>
      <c r="E44" s="60" t="s">
        <v>288</v>
      </c>
      <c r="F44" s="60">
        <v>6.57</v>
      </c>
      <c r="G44" s="60">
        <v>11.4</v>
      </c>
      <c r="H44" s="60">
        <v>15.8</v>
      </c>
      <c r="I44" s="60">
        <v>138.5</v>
      </c>
      <c r="J44" s="60">
        <v>240.4</v>
      </c>
      <c r="K44" s="182"/>
    </row>
    <row r="45" spans="1:11" ht="33" customHeight="1">
      <c r="A45" s="60">
        <v>3</v>
      </c>
      <c r="B45" s="60">
        <v>6</v>
      </c>
      <c r="C45" s="60">
        <v>3</v>
      </c>
      <c r="D45" s="53" t="s">
        <v>290</v>
      </c>
      <c r="E45" s="60" t="s">
        <v>291</v>
      </c>
      <c r="F45" s="60">
        <v>38.612000000000002</v>
      </c>
      <c r="G45" s="60">
        <v>30.2</v>
      </c>
      <c r="H45" s="60">
        <v>38.6</v>
      </c>
      <c r="I45" s="60">
        <v>127.8</v>
      </c>
      <c r="J45" s="60">
        <v>100</v>
      </c>
      <c r="K45" s="107"/>
    </row>
    <row r="46" spans="1:11" ht="32.25" customHeight="1">
      <c r="A46" s="60">
        <v>3</v>
      </c>
      <c r="B46" s="60">
        <v>6</v>
      </c>
      <c r="C46" s="60">
        <v>4</v>
      </c>
      <c r="D46" s="53" t="s">
        <v>292</v>
      </c>
      <c r="E46" s="60" t="s">
        <v>291</v>
      </c>
      <c r="F46" s="60">
        <v>37.1</v>
      </c>
      <c r="G46" s="60">
        <v>39.4</v>
      </c>
      <c r="H46" s="60">
        <v>37.1</v>
      </c>
      <c r="I46" s="60">
        <v>94.1</v>
      </c>
      <c r="J46" s="60">
        <v>100</v>
      </c>
      <c r="K46" s="107"/>
    </row>
    <row r="47" spans="1:11" ht="37.5" customHeight="1">
      <c r="A47" s="60">
        <v>3</v>
      </c>
      <c r="B47" s="60">
        <v>6</v>
      </c>
      <c r="C47" s="60">
        <v>5</v>
      </c>
      <c r="D47" s="53" t="s">
        <v>293</v>
      </c>
      <c r="E47" s="60" t="s">
        <v>291</v>
      </c>
      <c r="F47" s="60">
        <v>33.200000000000003</v>
      </c>
      <c r="G47" s="60">
        <v>35</v>
      </c>
      <c r="H47" s="60">
        <v>33.200000000000003</v>
      </c>
      <c r="I47" s="60">
        <v>94.8</v>
      </c>
      <c r="J47" s="60">
        <v>100</v>
      </c>
      <c r="K47" s="107"/>
    </row>
  </sheetData>
  <mergeCells count="17">
    <mergeCell ref="D33:K33"/>
    <mergeCell ref="D37:J37"/>
    <mergeCell ref="C42:K42"/>
    <mergeCell ref="C31:K31"/>
    <mergeCell ref="F4:K4"/>
    <mergeCell ref="K5:K6"/>
    <mergeCell ref="D7:K7"/>
    <mergeCell ref="B2:K2"/>
    <mergeCell ref="A3:K3"/>
    <mergeCell ref="A17:A18"/>
    <mergeCell ref="B17:B18"/>
    <mergeCell ref="C17:C18"/>
    <mergeCell ref="D17:K18"/>
    <mergeCell ref="C4:C5"/>
    <mergeCell ref="D4:D6"/>
    <mergeCell ref="E4:E6"/>
    <mergeCell ref="A4:B5"/>
  </mergeCells>
  <pageMargins left="0.7" right="0.7" top="0.75" bottom="0.75" header="0.3" footer="0.3"/>
  <pageSetup paperSize="9" scale="85" orientation="landscape" verticalDpi="0" r:id="rId1"/>
</worksheet>
</file>

<file path=xl/worksheets/sheet7.xml><?xml version="1.0" encoding="utf-8"?>
<worksheet xmlns="http://schemas.openxmlformats.org/spreadsheetml/2006/main" xmlns:r="http://schemas.openxmlformats.org/officeDocument/2006/relationships">
  <dimension ref="A1:E8"/>
  <sheetViews>
    <sheetView view="pageBreakPreview" zoomScale="112" zoomScaleNormal="106" zoomScaleSheetLayoutView="112" workbookViewId="0">
      <selection activeCell="H16" sqref="H16"/>
    </sheetView>
  </sheetViews>
  <sheetFormatPr defaultRowHeight="12"/>
  <cols>
    <col min="1" max="1" width="6.85546875" style="93" customWidth="1"/>
    <col min="2" max="2" width="46" style="93" customWidth="1"/>
    <col min="3" max="3" width="15.5703125" style="93" customWidth="1"/>
    <col min="4" max="4" width="13.42578125" style="93" customWidth="1"/>
    <col min="5" max="5" width="33.7109375" style="93" customWidth="1"/>
    <col min="6" max="16384" width="9.140625" style="93"/>
  </cols>
  <sheetData>
    <row r="1" spans="1:5">
      <c r="A1" s="108" t="s">
        <v>309</v>
      </c>
    </row>
    <row r="2" spans="1:5" s="50" customFormat="1" ht="17.25" customHeight="1">
      <c r="A2" s="336" t="s">
        <v>336</v>
      </c>
      <c r="B2" s="336"/>
      <c r="C2" s="336"/>
      <c r="D2" s="336"/>
      <c r="E2" s="336"/>
    </row>
    <row r="3" spans="1:5" s="54" customFormat="1">
      <c r="A3" s="109"/>
    </row>
    <row r="4" spans="1:5">
      <c r="A4" s="110" t="s">
        <v>257</v>
      </c>
      <c r="B4" s="110" t="s">
        <v>310</v>
      </c>
      <c r="C4" s="110" t="s">
        <v>311</v>
      </c>
      <c r="D4" s="110" t="s">
        <v>312</v>
      </c>
      <c r="E4" s="110" t="s">
        <v>313</v>
      </c>
    </row>
    <row r="5" spans="1:5" ht="60">
      <c r="A5" s="111">
        <v>1</v>
      </c>
      <c r="B5" s="112" t="s">
        <v>317</v>
      </c>
      <c r="C5" s="113">
        <v>43524</v>
      </c>
      <c r="D5" s="111">
        <v>413</v>
      </c>
      <c r="E5" s="114" t="s">
        <v>332</v>
      </c>
    </row>
    <row r="6" spans="1:5" ht="144" customHeight="1">
      <c r="A6" s="115">
        <v>2</v>
      </c>
      <c r="B6" s="114" t="s">
        <v>392</v>
      </c>
      <c r="C6" s="117">
        <v>43581</v>
      </c>
      <c r="D6" s="115">
        <v>746</v>
      </c>
      <c r="E6" s="118" t="s">
        <v>333</v>
      </c>
    </row>
    <row r="7" spans="1:5" ht="156">
      <c r="A7" s="176">
        <v>3</v>
      </c>
      <c r="B7" s="58" t="s">
        <v>393</v>
      </c>
      <c r="C7" s="177">
        <v>43756</v>
      </c>
      <c r="D7" s="176">
        <v>1767</v>
      </c>
      <c r="E7" s="116" t="s">
        <v>395</v>
      </c>
    </row>
    <row r="8" spans="1:5" ht="74.25" customHeight="1">
      <c r="A8" s="176">
        <v>4</v>
      </c>
      <c r="B8" s="58" t="s">
        <v>394</v>
      </c>
      <c r="C8" s="175">
        <v>43829</v>
      </c>
      <c r="D8" s="138">
        <v>2316</v>
      </c>
      <c r="E8" s="114" t="s">
        <v>332</v>
      </c>
    </row>
  </sheetData>
  <mergeCells count="1">
    <mergeCell ref="A2:E2"/>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dimension ref="A1:J11"/>
  <sheetViews>
    <sheetView workbookViewId="0">
      <selection activeCell="L6" sqref="L6"/>
    </sheetView>
  </sheetViews>
  <sheetFormatPr defaultRowHeight="15"/>
  <cols>
    <col min="1" max="1" width="4.140625" customWidth="1"/>
    <col min="2" max="2" width="3.7109375" customWidth="1"/>
    <col min="3" max="3" width="25.28515625" customWidth="1"/>
    <col min="4" max="4" width="21.5703125" customWidth="1"/>
    <col min="5" max="5" width="19" customWidth="1"/>
    <col min="10" max="10" width="10.42578125" customWidth="1"/>
  </cols>
  <sheetData>
    <row r="1" spans="1:10">
      <c r="A1" s="108" t="s">
        <v>397</v>
      </c>
    </row>
    <row r="2" spans="1:10" ht="15.75">
      <c r="A2" s="179"/>
      <c r="B2" s="337" t="s">
        <v>398</v>
      </c>
      <c r="C2" s="338"/>
      <c r="D2" s="338"/>
      <c r="E2" s="338"/>
      <c r="F2" s="338"/>
      <c r="G2" s="338"/>
      <c r="H2" s="338"/>
      <c r="I2" s="338"/>
    </row>
    <row r="3" spans="1:10" ht="108">
      <c r="A3" s="339" t="s">
        <v>0</v>
      </c>
      <c r="B3" s="339"/>
      <c r="C3" s="339" t="s">
        <v>399</v>
      </c>
      <c r="D3" s="339" t="s">
        <v>400</v>
      </c>
      <c r="E3" s="339" t="s">
        <v>401</v>
      </c>
      <c r="F3" s="58" t="s">
        <v>402</v>
      </c>
      <c r="G3" s="58" t="s">
        <v>403</v>
      </c>
      <c r="H3" s="58" t="s">
        <v>404</v>
      </c>
      <c r="I3" s="58" t="s">
        <v>405</v>
      </c>
      <c r="J3" s="58" t="s">
        <v>406</v>
      </c>
    </row>
    <row r="4" spans="1:10">
      <c r="A4" s="58" t="s">
        <v>5</v>
      </c>
      <c r="B4" s="58" t="s">
        <v>6</v>
      </c>
      <c r="C4" s="339"/>
      <c r="D4" s="339"/>
      <c r="E4" s="339"/>
      <c r="F4" s="58"/>
      <c r="G4" s="58"/>
      <c r="H4" s="58"/>
      <c r="I4" s="58"/>
      <c r="J4" s="58"/>
    </row>
    <row r="5" spans="1:10" ht="36">
      <c r="A5" s="140">
        <v>3</v>
      </c>
      <c r="B5" s="140"/>
      <c r="C5" s="58" t="s">
        <v>407</v>
      </c>
      <c r="D5" s="58" t="s">
        <v>408</v>
      </c>
      <c r="E5" s="58" t="s">
        <v>87</v>
      </c>
      <c r="F5" s="58">
        <v>0.99</v>
      </c>
      <c r="G5" s="58">
        <v>0.99</v>
      </c>
      <c r="H5" s="58">
        <v>1</v>
      </c>
      <c r="I5" s="58">
        <v>1</v>
      </c>
      <c r="J5" s="58">
        <v>1</v>
      </c>
    </row>
    <row r="6" spans="1:10" ht="36">
      <c r="A6" s="63">
        <v>3</v>
      </c>
      <c r="B6" s="63">
        <v>1</v>
      </c>
      <c r="C6" s="181" t="s">
        <v>129</v>
      </c>
      <c r="D6" s="58" t="s">
        <v>408</v>
      </c>
      <c r="E6" s="181" t="s">
        <v>87</v>
      </c>
      <c r="F6" s="181">
        <v>1</v>
      </c>
      <c r="G6" s="181">
        <v>1</v>
      </c>
      <c r="H6" s="181">
        <v>1</v>
      </c>
      <c r="I6" s="181">
        <v>1</v>
      </c>
      <c r="J6" s="181">
        <v>1</v>
      </c>
    </row>
    <row r="7" spans="1:10" ht="48">
      <c r="A7" s="140">
        <v>3</v>
      </c>
      <c r="B7" s="140">
        <v>2</v>
      </c>
      <c r="C7" s="58" t="s">
        <v>409</v>
      </c>
      <c r="D7" s="58" t="s">
        <v>408</v>
      </c>
      <c r="E7" s="58" t="s">
        <v>87</v>
      </c>
      <c r="F7" s="58">
        <v>0.997</v>
      </c>
      <c r="G7" s="58">
        <v>0.997</v>
      </c>
      <c r="H7" s="58">
        <v>1</v>
      </c>
      <c r="I7" s="58">
        <v>1</v>
      </c>
      <c r="J7" s="58">
        <v>1</v>
      </c>
    </row>
    <row r="8" spans="1:10" ht="39.75" customHeight="1">
      <c r="A8" s="140">
        <v>3</v>
      </c>
      <c r="B8" s="140">
        <v>3</v>
      </c>
      <c r="C8" s="58" t="s">
        <v>375</v>
      </c>
      <c r="D8" s="58" t="s">
        <v>408</v>
      </c>
      <c r="E8" s="58" t="s">
        <v>87</v>
      </c>
      <c r="F8" s="58">
        <v>1</v>
      </c>
      <c r="G8" s="58">
        <v>1</v>
      </c>
      <c r="H8" s="58">
        <v>1</v>
      </c>
      <c r="I8" s="58">
        <v>1</v>
      </c>
      <c r="J8" s="58">
        <v>1</v>
      </c>
    </row>
    <row r="9" spans="1:10" ht="36">
      <c r="A9" s="140">
        <v>3</v>
      </c>
      <c r="B9" s="140">
        <v>4</v>
      </c>
      <c r="C9" s="58" t="s">
        <v>314</v>
      </c>
      <c r="D9" s="58" t="s">
        <v>408</v>
      </c>
      <c r="E9" s="58" t="s">
        <v>87</v>
      </c>
      <c r="F9" s="58">
        <v>1</v>
      </c>
      <c r="G9" s="58">
        <v>1</v>
      </c>
      <c r="H9" s="58">
        <v>1</v>
      </c>
      <c r="I9" s="58">
        <v>1</v>
      </c>
      <c r="J9" s="58">
        <v>1</v>
      </c>
    </row>
    <row r="10" spans="1:10" ht="48">
      <c r="A10" s="140">
        <v>3</v>
      </c>
      <c r="B10" s="140">
        <v>5</v>
      </c>
      <c r="C10" s="58" t="s">
        <v>410</v>
      </c>
      <c r="D10" s="58" t="s">
        <v>408</v>
      </c>
      <c r="E10" s="58" t="s">
        <v>87</v>
      </c>
      <c r="F10" s="58">
        <v>0.96699999999999997</v>
      </c>
      <c r="G10" s="58">
        <v>0.96699999999999997</v>
      </c>
      <c r="H10" s="58">
        <v>1</v>
      </c>
      <c r="I10" s="58">
        <v>1</v>
      </c>
      <c r="J10" s="58">
        <v>1</v>
      </c>
    </row>
    <row r="11" spans="1:10" ht="36">
      <c r="A11" s="140">
        <v>3</v>
      </c>
      <c r="B11" s="140">
        <v>6</v>
      </c>
      <c r="C11" s="58" t="s">
        <v>411</v>
      </c>
      <c r="D11" s="58" t="s">
        <v>408</v>
      </c>
      <c r="E11" s="58" t="s">
        <v>87</v>
      </c>
      <c r="F11" s="58">
        <v>0.97599999999999998</v>
      </c>
      <c r="G11" s="58">
        <v>0.97599999999999998</v>
      </c>
      <c r="H11" s="58">
        <v>1</v>
      </c>
      <c r="I11" s="58">
        <v>1</v>
      </c>
      <c r="J11" s="58">
        <v>1</v>
      </c>
    </row>
  </sheetData>
  <mergeCells count="5">
    <mergeCell ref="B2:I2"/>
    <mergeCell ref="A3:B3"/>
    <mergeCell ref="C3:C4"/>
    <mergeCell ref="D3:D4"/>
    <mergeCell ref="E3:E4"/>
  </mergeCells>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vt:i4>
      </vt:variant>
    </vt:vector>
  </HeadingPairs>
  <TitlesOfParts>
    <vt:vector size="10" baseType="lpstr">
      <vt:lpstr>Титул</vt:lpstr>
      <vt:lpstr>Форма 1</vt:lpstr>
      <vt:lpstr>Форма 2</vt:lpstr>
      <vt:lpstr>Форма 3</vt:lpstr>
      <vt:lpstr>Форма 4</vt:lpstr>
      <vt:lpstr>Форма 5</vt:lpstr>
      <vt:lpstr>Форма 6</vt:lpstr>
      <vt:lpstr>Форма 7</vt:lpstr>
      <vt:lpstr>Титул!Область_печати</vt:lpstr>
      <vt:lpstr>'Форма 6'!Область_печати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2020-02-21T11:36:16Z</dcterms:modified>
</cp:coreProperties>
</file>